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gehrkec\Desktop\"/>
    </mc:Choice>
  </mc:AlternateContent>
  <bookViews>
    <workbookView xWindow="0" yWindow="0" windowWidth="25200" windowHeight="12000"/>
  </bookViews>
  <sheets>
    <sheet name="Gesamt" sheetId="5" r:id="rId1"/>
    <sheet name="Reproduzierbarkeit" sheetId="8" r:id="rId2"/>
    <sheet name="Methoden- und Laborbias" sheetId="9" r:id="rId3"/>
    <sheet name="s aus Spannw" sheetId="2" r:id="rId4"/>
    <sheet name="m und s aus Daten" sheetId="4" r:id="rId5"/>
    <sheet name="Kombination" sheetId="10" r:id="rId6"/>
    <sheet name="a" sheetId="3" state="hidden" r:id="rId7"/>
  </sheets>
  <definedNames>
    <definedName name="_xlnm.Print_Area" localSheetId="5">Kombination!$A$1:$G$41</definedName>
    <definedName name="_xlnm.Print_Area" localSheetId="2">'Methoden- und Laborbias'!$A$1:$H$89</definedName>
    <definedName name="_xlnm.Print_Area" localSheetId="1">Reproduzierbarkeit!$A$1:$H$28</definedName>
    <definedName name="_xlnm.Print_Area" localSheetId="3">'s aus Spannw'!$A$1:$M$101</definedName>
  </definedNames>
  <calcPr calcId="152511"/>
</workbook>
</file>

<file path=xl/calcChain.xml><?xml version="1.0" encoding="utf-8"?>
<calcChain xmlns="http://schemas.openxmlformats.org/spreadsheetml/2006/main">
  <c r="D58" i="9" l="1"/>
  <c r="D57" i="9"/>
  <c r="D56" i="9"/>
  <c r="D55" i="9"/>
  <c r="D54" i="9"/>
  <c r="D53" i="9"/>
  <c r="D52" i="9"/>
  <c r="D51" i="9"/>
  <c r="D50" i="9"/>
  <c r="D49" i="9"/>
  <c r="D48" i="9"/>
  <c r="D47" i="9"/>
  <c r="F18" i="5" l="1"/>
  <c r="F24" i="5"/>
  <c r="F25" i="5"/>
  <c r="F26" i="5" s="1"/>
  <c r="E4" i="10"/>
  <c r="F4" i="10"/>
  <c r="E5" i="10"/>
  <c r="F5" i="10" s="1"/>
  <c r="E6" i="10"/>
  <c r="F6" i="10" s="1"/>
  <c r="E7" i="10"/>
  <c r="F7" i="10" s="1"/>
  <c r="E8" i="10"/>
  <c r="F8" i="10" s="1"/>
  <c r="E9" i="10"/>
  <c r="F9" i="10" s="1"/>
  <c r="E10" i="10"/>
  <c r="F10" i="10" s="1"/>
  <c r="E11" i="10"/>
  <c r="F11" i="10" s="1"/>
  <c r="E12" i="10"/>
  <c r="F12" i="10" s="1"/>
  <c r="E13" i="10"/>
  <c r="F13" i="10" s="1"/>
  <c r="E17" i="10"/>
  <c r="F17" i="10" s="1"/>
  <c r="E18" i="10"/>
  <c r="F18" i="10"/>
  <c r="E19" i="10"/>
  <c r="F19" i="10" s="1"/>
  <c r="E20" i="10"/>
  <c r="F20" i="10"/>
  <c r="E21" i="10"/>
  <c r="F21" i="10" s="1"/>
  <c r="E22" i="10"/>
  <c r="F22" i="10" s="1"/>
  <c r="E23" i="10"/>
  <c r="F23" i="10" s="1"/>
  <c r="E24" i="10"/>
  <c r="F24" i="10" s="1"/>
  <c r="E25" i="10"/>
  <c r="F25" i="10" s="1"/>
  <c r="E26" i="10"/>
  <c r="F26" i="10" s="1"/>
  <c r="E30" i="10"/>
  <c r="F30" i="10" s="1"/>
  <c r="F40" i="10" s="1"/>
  <c r="E31" i="10"/>
  <c r="F31" i="10" s="1"/>
  <c r="E32" i="10"/>
  <c r="F32" i="10" s="1"/>
  <c r="E33" i="10"/>
  <c r="F33" i="10" s="1"/>
  <c r="E34" i="10"/>
  <c r="F34" i="10" s="1"/>
  <c r="E35" i="10"/>
  <c r="F35" i="10" s="1"/>
  <c r="E36" i="10"/>
  <c r="F36" i="10" s="1"/>
  <c r="E37" i="10"/>
  <c r="F37" i="10" s="1"/>
  <c r="E38" i="10"/>
  <c r="F38" i="10" s="1"/>
  <c r="E39" i="10"/>
  <c r="F39" i="10" s="1"/>
  <c r="D2" i="4"/>
  <c r="D3" i="4"/>
  <c r="D4" i="4"/>
  <c r="D6" i="9"/>
  <c r="E7" i="9"/>
  <c r="D8" i="9"/>
  <c r="D11" i="9" s="1"/>
  <c r="E9" i="9"/>
  <c r="B20" i="9"/>
  <c r="B24" i="9" s="1"/>
  <c r="D20" i="9"/>
  <c r="E20" i="9"/>
  <c r="D24" i="9" s="1"/>
  <c r="B21" i="9"/>
  <c r="D21" i="9"/>
  <c r="E21" i="9"/>
  <c r="B22" i="9"/>
  <c r="D22" i="9"/>
  <c r="E22" i="9" s="1"/>
  <c r="B23" i="9"/>
  <c r="D23" i="9"/>
  <c r="E23" i="9"/>
  <c r="D30" i="9"/>
  <c r="E30" i="9"/>
  <c r="E42" i="9" s="1"/>
  <c r="C61" i="9" s="1"/>
  <c r="D31" i="9"/>
  <c r="E31" i="9"/>
  <c r="D32" i="9"/>
  <c r="E32" i="9"/>
  <c r="D33" i="9"/>
  <c r="E33" i="9"/>
  <c r="D34" i="9"/>
  <c r="E34" i="9"/>
  <c r="D35" i="9"/>
  <c r="E35" i="9"/>
  <c r="D36" i="9"/>
  <c r="E36" i="9"/>
  <c r="D37" i="9"/>
  <c r="E37" i="9"/>
  <c r="D38" i="9"/>
  <c r="E38" i="9"/>
  <c r="D39" i="9"/>
  <c r="E39" i="9"/>
  <c r="D40" i="9"/>
  <c r="E40" i="9"/>
  <c r="D41" i="9"/>
  <c r="E41" i="9"/>
  <c r="H47" i="9"/>
  <c r="H48" i="9"/>
  <c r="H49" i="9"/>
  <c r="H50" i="9"/>
  <c r="H51" i="9"/>
  <c r="H52" i="9"/>
  <c r="H53" i="9"/>
  <c r="H54" i="9"/>
  <c r="H55" i="9"/>
  <c r="H56" i="9"/>
  <c r="H57" i="9"/>
  <c r="H58" i="9"/>
  <c r="D59" i="9"/>
  <c r="H59" i="9"/>
  <c r="D68" i="9"/>
  <c r="E73" i="9" s="1"/>
  <c r="G70" i="9"/>
  <c r="E72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E14" i="8"/>
  <c r="E15" i="8" s="1"/>
  <c r="E24" i="8"/>
  <c r="E28" i="8" s="1"/>
  <c r="H2" i="2"/>
  <c r="H3" i="2"/>
  <c r="H4" i="2" s="1"/>
  <c r="I2" i="2"/>
  <c r="J2" i="2"/>
  <c r="M3" i="2"/>
  <c r="K2" i="2"/>
  <c r="M2" i="2"/>
  <c r="I3" i="2"/>
  <c r="J3" i="2"/>
  <c r="K3" i="2"/>
  <c r="I4" i="2"/>
  <c r="J4" i="2"/>
  <c r="K4" i="2"/>
  <c r="M4" i="2"/>
  <c r="I5" i="2"/>
  <c r="J5" i="2"/>
  <c r="K5" i="2"/>
  <c r="I6" i="2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I23" i="2"/>
  <c r="J23" i="2"/>
  <c r="K23" i="2"/>
  <c r="I24" i="2"/>
  <c r="J24" i="2"/>
  <c r="K24" i="2"/>
  <c r="I25" i="2"/>
  <c r="J25" i="2"/>
  <c r="K25" i="2"/>
  <c r="I26" i="2"/>
  <c r="J26" i="2"/>
  <c r="K26" i="2"/>
  <c r="I27" i="2"/>
  <c r="J27" i="2"/>
  <c r="K27" i="2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42" i="2"/>
  <c r="J42" i="2"/>
  <c r="K42" i="2"/>
  <c r="I43" i="2"/>
  <c r="J43" i="2"/>
  <c r="K43" i="2"/>
  <c r="I44" i="2"/>
  <c r="J44" i="2"/>
  <c r="K44" i="2"/>
  <c r="I45" i="2"/>
  <c r="J45" i="2"/>
  <c r="K45" i="2"/>
  <c r="I46" i="2"/>
  <c r="J46" i="2"/>
  <c r="K46" i="2"/>
  <c r="I47" i="2"/>
  <c r="J47" i="2"/>
  <c r="K47" i="2"/>
  <c r="I48" i="2"/>
  <c r="J48" i="2"/>
  <c r="K48" i="2"/>
  <c r="I49" i="2"/>
  <c r="J49" i="2"/>
  <c r="K49" i="2"/>
  <c r="I50" i="2"/>
  <c r="J50" i="2"/>
  <c r="K50" i="2"/>
  <c r="I51" i="2"/>
  <c r="J51" i="2"/>
  <c r="K51" i="2"/>
  <c r="I52" i="2"/>
  <c r="J52" i="2"/>
  <c r="K52" i="2"/>
  <c r="I53" i="2"/>
  <c r="J53" i="2"/>
  <c r="K53" i="2"/>
  <c r="I54" i="2"/>
  <c r="J54" i="2"/>
  <c r="K54" i="2"/>
  <c r="I55" i="2"/>
  <c r="J55" i="2"/>
  <c r="K55" i="2"/>
  <c r="I56" i="2"/>
  <c r="J56" i="2"/>
  <c r="K56" i="2"/>
  <c r="I57" i="2"/>
  <c r="J57" i="2"/>
  <c r="K57" i="2"/>
  <c r="I58" i="2"/>
  <c r="J58" i="2"/>
  <c r="K58" i="2"/>
  <c r="I59" i="2"/>
  <c r="J59" i="2"/>
  <c r="K59" i="2"/>
  <c r="I60" i="2"/>
  <c r="J60" i="2"/>
  <c r="K60" i="2"/>
  <c r="I61" i="2"/>
  <c r="J61" i="2"/>
  <c r="K61" i="2"/>
  <c r="I62" i="2"/>
  <c r="J62" i="2"/>
  <c r="K62" i="2"/>
  <c r="I63" i="2"/>
  <c r="J63" i="2"/>
  <c r="K63" i="2"/>
  <c r="I64" i="2"/>
  <c r="J64" i="2"/>
  <c r="K64" i="2"/>
  <c r="I65" i="2"/>
  <c r="J65" i="2"/>
  <c r="K65" i="2"/>
  <c r="I66" i="2"/>
  <c r="J66" i="2"/>
  <c r="K66" i="2"/>
  <c r="I67" i="2"/>
  <c r="J67" i="2"/>
  <c r="K67" i="2"/>
  <c r="I68" i="2"/>
  <c r="J68" i="2"/>
  <c r="K68" i="2"/>
  <c r="I69" i="2"/>
  <c r="J69" i="2"/>
  <c r="K69" i="2"/>
  <c r="I70" i="2"/>
  <c r="J70" i="2"/>
  <c r="K70" i="2"/>
  <c r="I71" i="2"/>
  <c r="J71" i="2"/>
  <c r="K71" i="2"/>
  <c r="I72" i="2"/>
  <c r="J72" i="2"/>
  <c r="K72" i="2"/>
  <c r="I73" i="2"/>
  <c r="J73" i="2"/>
  <c r="K73" i="2"/>
  <c r="I74" i="2"/>
  <c r="J74" i="2"/>
  <c r="K74" i="2"/>
  <c r="I75" i="2"/>
  <c r="J75" i="2"/>
  <c r="K75" i="2"/>
  <c r="I76" i="2"/>
  <c r="J76" i="2"/>
  <c r="K76" i="2"/>
  <c r="I77" i="2"/>
  <c r="J77" i="2"/>
  <c r="K77" i="2"/>
  <c r="I78" i="2"/>
  <c r="J78" i="2"/>
  <c r="K78" i="2"/>
  <c r="I79" i="2"/>
  <c r="J79" i="2"/>
  <c r="K79" i="2"/>
  <c r="I80" i="2"/>
  <c r="J80" i="2"/>
  <c r="K80" i="2"/>
  <c r="I81" i="2"/>
  <c r="J81" i="2"/>
  <c r="K81" i="2"/>
  <c r="I82" i="2"/>
  <c r="J82" i="2"/>
  <c r="K82" i="2"/>
  <c r="I83" i="2"/>
  <c r="J83" i="2"/>
  <c r="K83" i="2"/>
  <c r="I84" i="2"/>
  <c r="J84" i="2"/>
  <c r="K84" i="2"/>
  <c r="I85" i="2"/>
  <c r="J85" i="2"/>
  <c r="K85" i="2"/>
  <c r="I86" i="2"/>
  <c r="J86" i="2"/>
  <c r="K86" i="2"/>
  <c r="I87" i="2"/>
  <c r="J87" i="2"/>
  <c r="K87" i="2"/>
  <c r="I88" i="2"/>
  <c r="J88" i="2"/>
  <c r="K88" i="2"/>
  <c r="I89" i="2"/>
  <c r="J89" i="2"/>
  <c r="K89" i="2"/>
  <c r="I90" i="2"/>
  <c r="J90" i="2"/>
  <c r="K90" i="2"/>
  <c r="I91" i="2"/>
  <c r="J91" i="2"/>
  <c r="K91" i="2"/>
  <c r="I92" i="2"/>
  <c r="J92" i="2"/>
  <c r="K92" i="2"/>
  <c r="I93" i="2"/>
  <c r="J93" i="2"/>
  <c r="K93" i="2"/>
  <c r="I94" i="2"/>
  <c r="J94" i="2"/>
  <c r="K94" i="2"/>
  <c r="I95" i="2"/>
  <c r="J95" i="2"/>
  <c r="K95" i="2"/>
  <c r="I96" i="2"/>
  <c r="J96" i="2"/>
  <c r="K96" i="2"/>
  <c r="I97" i="2"/>
  <c r="J97" i="2"/>
  <c r="K97" i="2"/>
  <c r="I98" i="2"/>
  <c r="J98" i="2"/>
  <c r="K98" i="2"/>
  <c r="I99" i="2"/>
  <c r="J99" i="2"/>
  <c r="K99" i="2"/>
  <c r="I100" i="2"/>
  <c r="J100" i="2"/>
  <c r="K100" i="2"/>
  <c r="I101" i="2"/>
  <c r="J101" i="2"/>
  <c r="K101" i="2"/>
  <c r="C89" i="9" l="1"/>
  <c r="F27" i="10"/>
  <c r="C25" i="9"/>
  <c r="F14" i="10"/>
</calcChain>
</file>

<file path=xl/sharedStrings.xml><?xml version="1.0" encoding="utf-8"?>
<sst xmlns="http://schemas.openxmlformats.org/spreadsheetml/2006/main" count="208" uniqueCount="129">
  <si>
    <t>in</t>
  </si>
  <si>
    <r>
      <t>u</t>
    </r>
    <r>
      <rPr>
        <b/>
        <vertAlign val="subscript"/>
        <sz val="12"/>
        <rFont val="Arial"/>
        <family val="2"/>
      </rPr>
      <t>Rw</t>
    </r>
  </si>
  <si>
    <t>95%</t>
  </si>
  <si>
    <t>99%</t>
  </si>
  <si>
    <r>
      <t>u(c</t>
    </r>
    <r>
      <rPr>
        <vertAlign val="subscript"/>
        <sz val="10"/>
        <rFont val="Arial"/>
        <family val="2"/>
      </rPr>
      <t>ref</t>
    </r>
    <r>
      <rPr>
        <sz val="10"/>
        <rFont val="Arial"/>
        <family val="2"/>
      </rPr>
      <t>)</t>
    </r>
  </si>
  <si>
    <r>
      <t>u</t>
    </r>
    <r>
      <rPr>
        <vertAlign val="subscript"/>
        <sz val="10"/>
        <rFont val="Arial"/>
        <family val="2"/>
      </rPr>
      <t>conc</t>
    </r>
  </si>
  <si>
    <t>1 s</t>
  </si>
  <si>
    <t>2 s</t>
  </si>
  <si>
    <t>3 s</t>
  </si>
  <si>
    <t>u</t>
  </si>
  <si>
    <t>transfer to sheet "Total"</t>
  </si>
  <si>
    <t>unit:</t>
  </si>
  <si>
    <r>
      <t>s</t>
    </r>
    <r>
      <rPr>
        <vertAlign val="subscript"/>
        <sz val="10"/>
        <rFont val="Arial"/>
        <family val="2"/>
      </rPr>
      <t>R</t>
    </r>
  </si>
  <si>
    <t>Schätzung der Messunsicherheit</t>
  </si>
  <si>
    <t>für die Bestimmung von</t>
  </si>
  <si>
    <t>mittels</t>
  </si>
  <si>
    <t>für den Konzentrationsbereich:</t>
  </si>
  <si>
    <t>basierend auf</t>
  </si>
  <si>
    <t>berechnet von:</t>
  </si>
  <si>
    <t>Datum:</t>
  </si>
  <si>
    <t>Unterschrift:</t>
  </si>
  <si>
    <t>Reproduzierbarkeit innerhalb de Labors</t>
  </si>
  <si>
    <t>Nr.</t>
  </si>
  <si>
    <t>Unsicherheitsbeitrag</t>
  </si>
  <si>
    <t>Standard-unsicherheit</t>
  </si>
  <si>
    <t>Kombinierte Unsicherheitskomponente</t>
  </si>
  <si>
    <t>Methoden- und Laborbias</t>
  </si>
  <si>
    <t>Kombinierte Unsicherheitskomponente u</t>
  </si>
  <si>
    <t>Gesamte kombinierte Standardunsicherheit</t>
  </si>
  <si>
    <t>Erweiterte Unsicherheit</t>
  </si>
  <si>
    <t>k-Faktor</t>
  </si>
  <si>
    <t>Die Benutzung dieses EXCEL-Blattes ist kostenfrei, solange der Copyright-Vermerk nicht entfernt wird.</t>
  </si>
  <si>
    <t>Reproduzierbarkeit innerhalb des Labors</t>
  </si>
  <si>
    <t>A) Kontrollprobe, die den gesamten Analysenprozess abdeckt</t>
  </si>
  <si>
    <t>Standardabweichung:</t>
  </si>
  <si>
    <t>übertragen in Blatt "Gesamt"</t>
  </si>
  <si>
    <r>
      <t xml:space="preserve">B) Kontrollprobe, die </t>
    </r>
    <r>
      <rPr>
        <b/>
        <u/>
        <sz val="10"/>
        <rFont val="Arial"/>
        <family val="2"/>
      </rPr>
      <t>nicht</t>
    </r>
    <r>
      <rPr>
        <b/>
        <sz val="10"/>
        <rFont val="Arial"/>
        <family val="2"/>
      </rPr>
      <t xml:space="preserve"> den gesamten Analysenprozess abdeckt</t>
    </r>
  </si>
  <si>
    <t>B.1 Ergebnis der Kontrollprobe</t>
  </si>
  <si>
    <t>B.2 Komponente aus wechselnden Matrizes und Konzentrationen (aus Spannweiten)</t>
  </si>
  <si>
    <t>Mittlere Spannweite:</t>
  </si>
  <si>
    <t>Blatt "s aus Spannw", Zelle M3</t>
  </si>
  <si>
    <t>Anzahl der Messungen für die Spannweiten (2, 3, 4 or 5)</t>
  </si>
  <si>
    <t>Kombination:</t>
  </si>
  <si>
    <t>C) Instabile Kontrollproben</t>
  </si>
  <si>
    <t>C.1 Wiederholbarkeit</t>
  </si>
  <si>
    <t>C.2 "Langzeit"-Komponente</t>
  </si>
  <si>
    <t>Schätzwert für die Standardabweichung</t>
  </si>
  <si>
    <r>
      <t xml:space="preserve">A) Mehrfache Analytik </t>
    </r>
    <r>
      <rPr>
        <b/>
        <i/>
        <sz val="10"/>
        <rFont val="Arial"/>
        <family val="2"/>
      </rPr>
      <t>eines</t>
    </r>
    <r>
      <rPr>
        <b/>
        <sz val="10"/>
        <rFont val="Arial"/>
        <family val="2"/>
      </rPr>
      <t xml:space="preserve"> zertifizierten Referenzmaterials</t>
    </r>
  </si>
  <si>
    <t>Zertifizierter Wert:</t>
  </si>
  <si>
    <t>Konfidenzintervall:     +/-</t>
  </si>
  <si>
    <t>Konfidenzniveau:</t>
  </si>
  <si>
    <t>Standardunsicherheit:</t>
  </si>
  <si>
    <t>Mittelwert der ZRM-Analytik:</t>
  </si>
  <si>
    <t>Mittlere Abweichung:</t>
  </si>
  <si>
    <t>Std.-Abweichung der ZRM-Analytik:</t>
  </si>
  <si>
    <t>Anzahl der Messungen:</t>
  </si>
  <si>
    <r>
      <t xml:space="preserve">B) Mehrfache Analytik </t>
    </r>
    <r>
      <rPr>
        <b/>
        <i/>
        <sz val="10"/>
        <rFont val="Arial"/>
        <family val="2"/>
      </rPr>
      <t>mehrerer</t>
    </r>
    <r>
      <rPr>
        <b/>
        <sz val="10"/>
        <rFont val="Arial"/>
        <family val="2"/>
      </rPr>
      <t xml:space="preserve"> zertifzierter Referenzmaterialien</t>
    </r>
  </si>
  <si>
    <t>zert. Wert</t>
  </si>
  <si>
    <t>Konf.-intervall</t>
  </si>
  <si>
    <t>Konf.-niveau</t>
  </si>
  <si>
    <t>Mittelwert</t>
  </si>
  <si>
    <t>ZRM 1</t>
  </si>
  <si>
    <t>ZRM 2</t>
  </si>
  <si>
    <t>ZRM 3</t>
  </si>
  <si>
    <t>ZRM 4</t>
  </si>
  <si>
    <t>Abweichung</t>
  </si>
  <si>
    <t>quadr. Abw.</t>
  </si>
  <si>
    <t>Mittelwert:</t>
  </si>
  <si>
    <t>C) Ringversuche</t>
  </si>
  <si>
    <t>Eigene Ergebnisse</t>
  </si>
  <si>
    <t>Vorgabewert</t>
  </si>
  <si>
    <t>Ergebnis</t>
  </si>
  <si>
    <t>Probe 1</t>
  </si>
  <si>
    <t>Probe 2</t>
  </si>
  <si>
    <t>Probe 3</t>
  </si>
  <si>
    <t>Probe 4</t>
  </si>
  <si>
    <t>Probe 5</t>
  </si>
  <si>
    <t>Probe 6</t>
  </si>
  <si>
    <t>Probe 7</t>
  </si>
  <si>
    <t>Probe 8</t>
  </si>
  <si>
    <t>Probe 9</t>
  </si>
  <si>
    <t>Probe 10</t>
  </si>
  <si>
    <t>Probe 11</t>
  </si>
  <si>
    <t>Probe 12</t>
  </si>
  <si>
    <t>Unsicherheit des Vorgabewerts</t>
  </si>
  <si>
    <t>Anzahl Werte</t>
  </si>
  <si>
    <t>Uns.</t>
  </si>
  <si>
    <t>Konf.-niv.</t>
  </si>
  <si>
    <t>D) Wiederfindungsexperiment</t>
  </si>
  <si>
    <t>Unsicherheit der Konzentration der Aufstocklösung:</t>
  </si>
  <si>
    <t>Konzentration der Aufstocklösung:</t>
  </si>
  <si>
    <t>Konfidenzintervall     +/-</t>
  </si>
  <si>
    <t>Konfidenzniveu:</t>
  </si>
  <si>
    <t>Unsicherheit des zugegebenen Volumens:</t>
  </si>
  <si>
    <t>max. Abweichung (Rechteckverteilung)</t>
  </si>
  <si>
    <t>Wiederholbarkeit (als Standardabweichung)</t>
  </si>
  <si>
    <t>Std-Abw.:</t>
  </si>
  <si>
    <t>Unsicherheit der Aufstockung</t>
  </si>
  <si>
    <t>Wiederfindung:</t>
  </si>
  <si>
    <t>Aufstockung</t>
  </si>
  <si>
    <t>1. Wert</t>
  </si>
  <si>
    <t>2. Wert</t>
  </si>
  <si>
    <t>3. Wert</t>
  </si>
  <si>
    <t>4. Wert</t>
  </si>
  <si>
    <t>5. Wert</t>
  </si>
  <si>
    <t>Anzahl Messungen</t>
  </si>
  <si>
    <t>s (absolut)</t>
  </si>
  <si>
    <t>s (relativ)</t>
  </si>
  <si>
    <t>Spannweite</t>
  </si>
  <si>
    <t>rel. Spannw.</t>
  </si>
  <si>
    <t>Gesamtmittelwert</t>
  </si>
  <si>
    <t>Mittlere Spannw.</t>
  </si>
  <si>
    <t>Mittlere rel. Spannw.</t>
  </si>
  <si>
    <t>Werte</t>
  </si>
  <si>
    <t>Rel. Standardabweichung:</t>
  </si>
  <si>
    <t>Beschreibung</t>
  </si>
  <si>
    <t>Teiler</t>
  </si>
  <si>
    <t>Bem.:</t>
  </si>
  <si>
    <t>DIN ISO 11352:2013 Wasserbeschaffenheit — Abschätzung der Messunsicherheit beruhende</t>
  </si>
  <si>
    <t>auf Validierungs- und Kontrolldaten</t>
  </si>
  <si>
    <r>
      <t>u</t>
    </r>
    <r>
      <rPr>
        <b/>
        <vertAlign val="subscript"/>
        <sz val="12"/>
        <rFont val="Arial"/>
        <family val="2"/>
      </rPr>
      <t>b</t>
    </r>
  </si>
  <si>
    <r>
      <t>b</t>
    </r>
    <r>
      <rPr>
        <vertAlign val="subscript"/>
        <sz val="10"/>
        <rFont val="Arial"/>
        <family val="2"/>
      </rPr>
      <t>RMS</t>
    </r>
  </si>
  <si>
    <r>
      <t>u</t>
    </r>
    <r>
      <rPr>
        <vertAlign val="subscript"/>
        <sz val="10"/>
        <rFont val="Arial"/>
        <family val="2"/>
      </rPr>
      <t>V</t>
    </r>
  </si>
  <si>
    <r>
      <t>u</t>
    </r>
    <r>
      <rPr>
        <vertAlign val="subscript"/>
        <sz val="10"/>
        <rFont val="Arial"/>
        <family val="2"/>
      </rPr>
      <t>add</t>
    </r>
  </si>
  <si>
    <t>Rechteck</t>
  </si>
  <si>
    <t>Dreieck</t>
  </si>
  <si>
    <t>Konfidenzniveau</t>
  </si>
  <si>
    <t>© 2015 Dr. M. Koch, Institut für Siedlungswasserbau, Universität Stuttgart, www.aqsbw.de</t>
  </si>
  <si>
    <t>v2.31 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</si>
</sst>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00%"/>
    <numFmt numFmtId="165" formatCode="0.0000%"/>
    <numFmt numFmtId="166" formatCode="0.000"/>
  </numFmts>
  <fonts count="1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10" fontId="0" fillId="2" borderId="1" xfId="2" applyNumberFormat="1" applyFont="1" applyFill="1" applyBorder="1"/>
    <xf numFmtId="0" fontId="0" fillId="3" borderId="0" xfId="0" applyFill="1"/>
    <xf numFmtId="0" fontId="0" fillId="2" borderId="1" xfId="0" applyFill="1" applyBorder="1"/>
    <xf numFmtId="165" fontId="0" fillId="2" borderId="1" xfId="0" applyNumberFormat="1" applyFill="1" applyBorder="1"/>
    <xf numFmtId="166" fontId="0" fillId="2" borderId="1" xfId="0" applyNumberFormat="1" applyFill="1" applyBorder="1"/>
    <xf numFmtId="0" fontId="0" fillId="0" borderId="0" xfId="0" quotePrefix="1"/>
    <xf numFmtId="164" fontId="0" fillId="2" borderId="1" xfId="2" applyNumberFormat="1" applyFont="1" applyFill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3" borderId="0" xfId="0" applyFill="1" applyBorder="1" applyProtection="1"/>
    <xf numFmtId="0" fontId="0" fillId="0" borderId="0" xfId="0" applyProtection="1"/>
    <xf numFmtId="0" fontId="2" fillId="3" borderId="0" xfId="0" applyFont="1" applyFill="1" applyProtection="1"/>
    <xf numFmtId="0" fontId="0" fillId="3" borderId="0" xfId="0" applyFill="1" applyAlignment="1" applyProtection="1">
      <alignment horizontal="left"/>
    </xf>
    <xf numFmtId="0" fontId="0" fillId="3" borderId="0" xfId="0" applyFill="1" applyProtection="1"/>
    <xf numFmtId="0" fontId="0" fillId="3" borderId="3" xfId="0" applyFill="1" applyBorder="1" applyProtection="1"/>
    <xf numFmtId="0" fontId="4" fillId="3" borderId="0" xfId="0" applyFont="1" applyFill="1" applyAlignment="1" applyProtection="1">
      <alignment horizontal="left"/>
    </xf>
    <xf numFmtId="0" fontId="0" fillId="3" borderId="0" xfId="0" applyFill="1" applyBorder="1" applyAlignment="1" applyProtection="1">
      <alignment wrapText="1"/>
    </xf>
    <xf numFmtId="0" fontId="0" fillId="3" borderId="1" xfId="0" applyFill="1" applyBorder="1" applyProtection="1"/>
    <xf numFmtId="0" fontId="4" fillId="3" borderId="3" xfId="0" applyFont="1" applyFill="1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left"/>
    </xf>
    <xf numFmtId="0" fontId="3" fillId="3" borderId="3" xfId="0" applyFont="1" applyFill="1" applyBorder="1" applyProtection="1"/>
    <xf numFmtId="0" fontId="4" fillId="0" borderId="0" xfId="0" applyFont="1" applyProtection="1"/>
    <xf numFmtId="0" fontId="3" fillId="3" borderId="0" xfId="0" applyFont="1" applyFill="1" applyAlignment="1" applyProtection="1">
      <alignment horizontal="left"/>
    </xf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Protection="1"/>
    <xf numFmtId="0" fontId="0" fillId="3" borderId="0" xfId="0" applyFill="1" applyAlignment="1" applyProtection="1">
      <alignment horizontal="center"/>
    </xf>
    <xf numFmtId="0" fontId="6" fillId="3" borderId="0" xfId="0" applyFont="1" applyFill="1" applyAlignment="1" applyProtection="1">
      <alignment horizontal="left"/>
    </xf>
    <xf numFmtId="0" fontId="0" fillId="2" borderId="1" xfId="0" applyFill="1" applyBorder="1" applyProtection="1"/>
    <xf numFmtId="0" fontId="0" fillId="3" borderId="7" xfId="0" applyFill="1" applyBorder="1" applyProtection="1"/>
    <xf numFmtId="0" fontId="3" fillId="3" borderId="0" xfId="0" applyFont="1" applyFill="1" applyBorder="1" applyProtection="1"/>
    <xf numFmtId="0" fontId="0" fillId="3" borderId="8" xfId="0" applyFill="1" applyBorder="1" applyProtection="1"/>
    <xf numFmtId="0" fontId="0" fillId="3" borderId="9" xfId="0" applyFill="1" applyBorder="1"/>
    <xf numFmtId="0" fontId="0" fillId="2" borderId="10" xfId="0" applyFill="1" applyBorder="1"/>
    <xf numFmtId="0" fontId="0" fillId="0" borderId="1" xfId="0" applyFill="1" applyBorder="1" applyProtection="1">
      <protection locked="0"/>
    </xf>
    <xf numFmtId="0" fontId="0" fillId="3" borderId="0" xfId="0" applyFill="1" applyBorder="1" applyAlignment="1" applyProtection="1">
      <alignment vertical="center"/>
    </xf>
    <xf numFmtId="0" fontId="10" fillId="3" borderId="0" xfId="0" applyFont="1" applyFill="1" applyBorder="1" applyProtection="1"/>
    <xf numFmtId="0" fontId="0" fillId="3" borderId="5" xfId="0" applyFill="1" applyBorder="1" applyAlignment="1" applyProtection="1">
      <alignment horizontal="left"/>
    </xf>
    <xf numFmtId="0" fontId="0" fillId="3" borderId="0" xfId="0" applyFill="1" applyBorder="1" applyProtection="1">
      <protection locked="0"/>
    </xf>
    <xf numFmtId="0" fontId="4" fillId="0" borderId="11" xfId="0" applyFont="1" applyBorder="1" applyProtection="1">
      <protection locked="0"/>
    </xf>
    <xf numFmtId="0" fontId="0" fillId="0" borderId="1" xfId="2" applyNumberFormat="1" applyFont="1" applyFill="1" applyBorder="1" applyProtection="1">
      <protection locked="0"/>
    </xf>
    <xf numFmtId="0" fontId="4" fillId="2" borderId="12" xfId="2" applyNumberFormat="1" applyFont="1" applyFill="1" applyBorder="1" applyAlignment="1" applyProtection="1">
      <alignment horizontal="center"/>
    </xf>
    <xf numFmtId="0" fontId="1" fillId="0" borderId="1" xfId="2" applyNumberFormat="1" applyFont="1" applyBorder="1" applyProtection="1">
      <protection locked="0"/>
    </xf>
    <xf numFmtId="0" fontId="1" fillId="2" borderId="12" xfId="2" applyNumberFormat="1" applyFill="1" applyBorder="1" applyProtection="1"/>
    <xf numFmtId="0" fontId="1" fillId="2" borderId="1" xfId="2" applyNumberFormat="1" applyFill="1" applyBorder="1" applyProtection="1"/>
    <xf numFmtId="0" fontId="1" fillId="2" borderId="10" xfId="2" applyNumberFormat="1" applyFill="1" applyBorder="1" applyProtection="1"/>
    <xf numFmtId="0" fontId="1" fillId="0" borderId="1" xfId="2" applyNumberFormat="1" applyBorder="1" applyProtection="1">
      <protection locked="0"/>
    </xf>
    <xf numFmtId="0" fontId="0" fillId="2" borderId="1" xfId="0" applyNumberFormat="1" applyFill="1" applyBorder="1" applyProtection="1"/>
    <xf numFmtId="0" fontId="1" fillId="2" borderId="1" xfId="1" applyNumberFormat="1" applyFill="1" applyBorder="1" applyProtection="1"/>
    <xf numFmtId="0" fontId="1" fillId="2" borderId="1" xfId="2" applyNumberFormat="1" applyFont="1" applyFill="1" applyBorder="1" applyProtection="1"/>
    <xf numFmtId="0" fontId="1" fillId="4" borderId="12" xfId="2" applyNumberFormat="1" applyFill="1" applyBorder="1" applyProtection="1">
      <protection locked="0"/>
    </xf>
    <xf numFmtId="0" fontId="1" fillId="4" borderId="1" xfId="2" applyNumberFormat="1" applyFill="1" applyBorder="1" applyProtection="1">
      <protection locked="0"/>
    </xf>
    <xf numFmtId="0" fontId="0" fillId="2" borderId="1" xfId="2" applyNumberFormat="1" applyFont="1" applyFill="1" applyBorder="1"/>
    <xf numFmtId="0" fontId="0" fillId="2" borderId="10" xfId="2" applyNumberFormat="1" applyFont="1" applyFill="1" applyBorder="1"/>
    <xf numFmtId="0" fontId="0" fillId="2" borderId="13" xfId="2" applyNumberFormat="1" applyFont="1" applyFill="1" applyBorder="1"/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Alignment="1">
      <alignment horizontal="right"/>
    </xf>
    <xf numFmtId="0" fontId="6" fillId="3" borderId="0" xfId="0" applyFont="1" applyFill="1" applyBorder="1" applyProtection="1"/>
    <xf numFmtId="0" fontId="6" fillId="0" borderId="0" xfId="0" applyFont="1"/>
    <xf numFmtId="0" fontId="6" fillId="3" borderId="0" xfId="0" applyFont="1" applyFill="1"/>
    <xf numFmtId="49" fontId="6" fillId="6" borderId="1" xfId="0" applyNumberFormat="1" applyFont="1" applyFill="1" applyBorder="1" applyAlignment="1" applyProtection="1">
      <alignment horizontal="right"/>
      <protection locked="0"/>
    </xf>
    <xf numFmtId="49" fontId="0" fillId="6" borderId="1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 applyProtection="1"/>
    <xf numFmtId="0" fontId="1" fillId="3" borderId="8" xfId="0" applyFont="1" applyFill="1" applyBorder="1" applyProtection="1"/>
    <xf numFmtId="0" fontId="9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left"/>
    </xf>
    <xf numFmtId="0" fontId="6" fillId="3" borderId="0" xfId="0" applyFont="1" applyFill="1" applyAlignment="1" applyProtection="1">
      <alignment horizontal="left" wrapText="1"/>
    </xf>
    <xf numFmtId="0" fontId="2" fillId="3" borderId="0" xfId="0" applyFont="1" applyFill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2" fillId="3" borderId="21" xfId="0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0" fillId="5" borderId="15" xfId="0" applyFill="1" applyBorder="1" applyAlignment="1" applyProtection="1">
      <alignment horizontal="center"/>
    </xf>
    <xf numFmtId="0" fontId="0" fillId="5" borderId="16" xfId="0" applyFill="1" applyBorder="1" applyAlignment="1" applyProtection="1">
      <alignment horizontal="center"/>
    </xf>
    <xf numFmtId="0" fontId="0" fillId="5" borderId="17" xfId="0" applyFill="1" applyBorder="1" applyAlignment="1" applyProtection="1">
      <alignment horizontal="center"/>
    </xf>
    <xf numFmtId="0" fontId="0" fillId="5" borderId="18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5" borderId="19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left"/>
    </xf>
    <xf numFmtId="0" fontId="4" fillId="3" borderId="0" xfId="0" applyFont="1" applyFill="1" applyAlignment="1" applyProtection="1">
      <alignment horizontal="left"/>
    </xf>
    <xf numFmtId="0" fontId="4" fillId="3" borderId="3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left"/>
    </xf>
    <xf numFmtId="0" fontId="0" fillId="3" borderId="21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0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0" fillId="3" borderId="5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3" borderId="22" xfId="0" applyFill="1" applyBorder="1" applyAlignment="1" applyProtection="1">
      <alignment horizontal="left"/>
    </xf>
    <xf numFmtId="0" fontId="0" fillId="3" borderId="6" xfId="0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 applyProtection="1">
      <alignment horizontal="left" vertical="top" wrapText="1"/>
      <protection locked="0"/>
    </xf>
    <xf numFmtId="0" fontId="3" fillId="0" borderId="18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0" borderId="21" xfId="0" applyFill="1" applyBorder="1" applyAlignment="1" applyProtection="1">
      <alignment horizontal="left" vertical="top" wrapText="1"/>
      <protection locked="0"/>
    </xf>
    <xf numFmtId="0" fontId="0" fillId="0" borderId="18" xfId="0" applyFill="1" applyBorder="1" applyAlignment="1" applyProtection="1">
      <alignment horizontal="left" vertical="top" wrapText="1"/>
      <protection locked="0"/>
    </xf>
    <xf numFmtId="0" fontId="0" fillId="0" borderId="19" xfId="0" applyFill="1" applyBorder="1" applyAlignment="1" applyProtection="1">
      <alignment horizontal="left" vertical="top" wrapText="1"/>
      <protection locked="0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17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19" xfId="0" applyFill="1" applyBorder="1" applyAlignment="1" applyProtection="1">
      <alignment horizontal="center" vertical="top" wrapText="1"/>
      <protection locked="0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C45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312420</xdr:colOff>
      <xdr:row>0</xdr:row>
      <xdr:rowOff>68580</xdr:rowOff>
    </xdr:from>
    <xdr:to>
      <xdr:col>10</xdr:col>
      <xdr:colOff>708669</xdr:colOff>
      <xdr:row>13</xdr:row>
      <xdr:rowOff>142883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6105525" y="66675"/>
          <a:ext cx="1924050" cy="2343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Dieses Blatt enthält drei verschiedene Ansätze zur Quantifizierung des durch die Unpräzision verursachten Unsicherheitsbeitrag.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Bitte wählen Sie den für Ihre Situation am besten geeigneten.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Detailliertere Informationen in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DIN ISO 11352:2013 Wasserbeschaffenheit — Abschätzung der Messunsicherheit beruhend auf Validierungs- und Kontrolldaten.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133350</xdr:rowOff>
    </xdr:from>
    <xdr:to>
      <xdr:col>4</xdr:col>
      <xdr:colOff>0</xdr:colOff>
      <xdr:row>58</xdr:row>
      <xdr:rowOff>0</xdr:rowOff>
    </xdr:to>
    <xdr:sp macro="" textlink="">
      <xdr:nvSpPr>
        <xdr:cNvPr id="4132" name="Rectangle 12"/>
        <xdr:cNvSpPr>
          <a:spLocks noChangeArrowheads="1"/>
        </xdr:cNvSpPr>
      </xdr:nvSpPr>
      <xdr:spPr bwMode="auto">
        <a:xfrm>
          <a:off x="762000" y="7677150"/>
          <a:ext cx="2409825" cy="3381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</xdr:col>
      <xdr:colOff>121920</xdr:colOff>
      <xdr:row>43</xdr:row>
      <xdr:rowOff>47625</xdr:rowOff>
    </xdr:from>
    <xdr:ext cx="1066061" cy="179601"/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16305" y="7743825"/>
          <a:ext cx="1066061" cy="1796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Konsensmittelwert</a:t>
          </a:r>
          <a:endParaRPr lang="de-DE"/>
        </a:p>
      </xdr:txBody>
    </xdr:sp>
    <xdr:clientData/>
  </xdr:oneCellAnchor>
  <xdr:twoCellAnchor>
    <xdr:from>
      <xdr:col>5</xdr:col>
      <xdr:colOff>0</xdr:colOff>
      <xdr:row>43</xdr:row>
      <xdr:rowOff>133350</xdr:rowOff>
    </xdr:from>
    <xdr:to>
      <xdr:col>8</xdr:col>
      <xdr:colOff>0</xdr:colOff>
      <xdr:row>58</xdr:row>
      <xdr:rowOff>0</xdr:rowOff>
    </xdr:to>
    <xdr:sp macro="" textlink="">
      <xdr:nvSpPr>
        <xdr:cNvPr id="4134" name="Rectangle 28"/>
        <xdr:cNvSpPr>
          <a:spLocks noChangeArrowheads="1"/>
        </xdr:cNvSpPr>
      </xdr:nvSpPr>
      <xdr:spPr bwMode="auto">
        <a:xfrm>
          <a:off x="3933825" y="7677150"/>
          <a:ext cx="1952625" cy="3381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142875</xdr:colOff>
      <xdr:row>43</xdr:row>
      <xdr:rowOff>47625</xdr:rowOff>
    </xdr:from>
    <xdr:ext cx="1116075" cy="292388"/>
    <xdr:sp macro="" textlink="">
      <xdr:nvSpPr>
        <xdr:cNvPr id="4123" name="Text Box 27"/>
        <xdr:cNvSpPr txBox="1">
          <a:spLocks noChangeArrowheads="1"/>
        </xdr:cNvSpPr>
      </xdr:nvSpPr>
      <xdr:spPr bwMode="auto">
        <a:xfrm>
          <a:off x="4076700" y="7591425"/>
          <a:ext cx="1116075" cy="2923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Informationen vom </a:t>
          </a:r>
        </a:p>
        <a:p>
          <a:pPr algn="l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RV-Veranstalter</a:t>
          </a:r>
          <a:endParaRPr lang="de-DE"/>
        </a:p>
      </xdr:txBody>
    </xdr:sp>
    <xdr:clientData/>
  </xdr:oneCellAnchor>
  <xdr:twoCellAnchor>
    <xdr:from>
      <xdr:col>8</xdr:col>
      <xdr:colOff>83820</xdr:colOff>
      <xdr:row>12</xdr:row>
      <xdr:rowOff>133350</xdr:rowOff>
    </xdr:from>
    <xdr:to>
      <xdr:col>10</xdr:col>
      <xdr:colOff>737210</xdr:colOff>
      <xdr:row>23</xdr:row>
      <xdr:rowOff>85725</xdr:rowOff>
    </xdr:to>
    <xdr:sp macro="" textlink="">
      <xdr:nvSpPr>
        <xdr:cNvPr id="4126" name="Text Box 30"/>
        <xdr:cNvSpPr txBox="1">
          <a:spLocks noChangeArrowheads="1"/>
        </xdr:cNvSpPr>
      </xdr:nvSpPr>
      <xdr:spPr bwMode="auto">
        <a:xfrm>
          <a:off x="5972175" y="2257425"/>
          <a:ext cx="2171700" cy="2038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Diese Blatt enthält vier Ansätze zur Quantifizierung des durch den Methoden- und Laborbias verursachten Unsicherheitsbeitrags.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Bitte wählen Sie den für Ihre Situation am besten geeigneten.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Detailliertere Informationen in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DIN ISO 11352:2013 Wasserbeschaffenheit — Abschätzung der Messunsicherheit beruhend auf Validierungs- und Kontrolldaten.</a:t>
          </a:r>
          <a:endParaRPr lang="de-DE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142875</xdr:rowOff>
        </xdr:from>
        <xdr:to>
          <xdr:col>2</xdr:col>
          <xdr:colOff>419100</xdr:colOff>
          <xdr:row>44</xdr:row>
          <xdr:rowOff>361950</xdr:rowOff>
        </xdr:to>
        <xdr:sp macro="" textlink="">
          <xdr:nvSpPr>
            <xdr:cNvPr id="4108" name="Option Butto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robuster Mittelw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44</xdr:row>
          <xdr:rowOff>142875</xdr:rowOff>
        </xdr:from>
        <xdr:to>
          <xdr:col>3</xdr:col>
          <xdr:colOff>676275</xdr:colOff>
          <xdr:row>44</xdr:row>
          <xdr:rowOff>361950</xdr:rowOff>
        </xdr:to>
        <xdr:sp macro="" textlink="">
          <xdr:nvSpPr>
            <xdr:cNvPr id="2" name="Option Butto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arithm. Mittelwert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188595</xdr:colOff>
      <xdr:row>10</xdr:row>
      <xdr:rowOff>57150</xdr:rowOff>
    </xdr:from>
    <xdr:to>
      <xdr:col>7</xdr:col>
      <xdr:colOff>670583</xdr:colOff>
      <xdr:row>28</xdr:row>
      <xdr:rowOff>133350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3695700" y="1676400"/>
          <a:ext cx="1828800" cy="2990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Dieses Blatt ist ein Hilfsmittel zur Berechnung der Wiederholstandardabweichung (Zelle H3 bzw. H4) aus der mittleren Spannweite (z.B. aus einer Spannweitenregelkarte).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mittlere Spannweite (Zelle M3) wird für die Berechnung des Wiederholbarkeitsanteils der Unsicherheit im Blatt "Reproduzierbarkeit" (Zelle E9 oder E16) benötigt. 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Wenn Sie mehr als eine solche Berechnung benötigen, kopieren Sie einfach das gesamte Blatt "s aus Spannw".</a:t>
          </a:r>
        </a:p>
        <a:p>
          <a:pPr algn="l" rtl="0">
            <a:defRPr sz="1000"/>
          </a:pP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24</xdr:row>
      <xdr:rowOff>9525</xdr:rowOff>
    </xdr:from>
    <xdr:to>
      <xdr:col>4</xdr:col>
      <xdr:colOff>746799</xdr:colOff>
      <xdr:row>33</xdr:row>
      <xdr:rowOff>76200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2524125" y="3895725"/>
          <a:ext cx="2009775" cy="152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Dieses Blatt ist ein Hilfsmittel zur Berechnung des arithmetischen Mittelwerts und der Standard-abweichung aus einem Datensatz 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Wenn Sie mehr als eine solche Berechnung benötigen, kopieren Sie einfach das gesamte Blatt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"m und s aus Daten".</a:t>
          </a:r>
          <a:endParaRPr lang="de-D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217170</xdr:colOff>
      <xdr:row>0</xdr:row>
      <xdr:rowOff>19050</xdr:rowOff>
    </xdr:from>
    <xdr:to>
      <xdr:col>10</xdr:col>
      <xdr:colOff>3831</xdr:colOff>
      <xdr:row>17</xdr:row>
      <xdr:rowOff>180975</xdr:rowOff>
    </xdr:to>
    <xdr:sp macro="" textlink="">
      <xdr:nvSpPr>
        <xdr:cNvPr id="5166" name="Text Box 46"/>
        <xdr:cNvSpPr txBox="1">
          <a:spLocks noChangeArrowheads="1"/>
        </xdr:cNvSpPr>
      </xdr:nvSpPr>
      <xdr:spPr bwMode="auto">
        <a:xfrm>
          <a:off x="5676900" y="19050"/>
          <a:ext cx="1924050" cy="3657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Mit diesem Blatt kann man Standardabweichungen (Standardunsicherheits-komponenten) aus anderen Streuangaben berechnen, namentlich aus der halben Breite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eines 95% Vertrauensintervalls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von 2 Standardabweichungen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eines 99% Vertrauensintervalls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von 3 Standardabweichungen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einer Rechteckverteilung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einer Dreiecksverteilung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und diese nach dem Fehler-(Unsicherheits-)fortpflanzungs-gesetz kombinieren.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Wenn dieses Blatt für Ihre Berechnungen nicht ausreicht, kopieren Sie einfach das gesamte Blatt "Kombination".</a:t>
          </a:r>
          <a:endParaRPr lang="de-DE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10</xdr:row>
          <xdr:rowOff>209550</xdr:rowOff>
        </xdr:from>
        <xdr:to>
          <xdr:col>9</xdr:col>
          <xdr:colOff>114300</xdr:colOff>
          <xdr:row>12</xdr:row>
          <xdr:rowOff>28575</xdr:rowOff>
        </xdr:to>
        <xdr:sp macro="" textlink="">
          <xdr:nvSpPr>
            <xdr:cNvPr id="5164" name="Object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H28"/>
  <sheetViews>
    <sheetView tabSelected="1" topLeftCell="B1" zoomScaleNormal="100" workbookViewId="0">
      <selection activeCell="D2" sqref="D2:G2"/>
    </sheetView>
  </sheetViews>
  <sheetFormatPr baseColWidth="10" defaultRowHeight="12.75" x14ac:dyDescent="0.2"/>
  <cols>
    <col min="1" max="1" width="12.85546875" style="12" customWidth="1"/>
    <col min="2" max="2" width="11.42578125" style="12"/>
    <col min="3" max="3" width="12.28515625" style="12" customWidth="1"/>
    <col min="4" max="4" width="12.42578125" style="12" customWidth="1"/>
    <col min="5" max="5" width="11.42578125" style="12"/>
    <col min="6" max="6" width="15" style="12" customWidth="1"/>
    <col min="7" max="7" width="6" style="12" customWidth="1"/>
    <col min="8" max="8" width="9" style="12" customWidth="1"/>
    <col min="9" max="16384" width="11.42578125" style="12"/>
  </cols>
  <sheetData>
    <row r="1" spans="1:8" ht="23.25" x14ac:dyDescent="0.35">
      <c r="A1" s="66" t="s">
        <v>13</v>
      </c>
      <c r="B1" s="66"/>
      <c r="C1" s="66"/>
      <c r="D1" s="66"/>
      <c r="E1" s="66"/>
      <c r="F1" s="66"/>
      <c r="G1" s="66"/>
      <c r="H1" s="64" t="s">
        <v>128</v>
      </c>
    </row>
    <row r="2" spans="1:8" ht="18" x14ac:dyDescent="0.25">
      <c r="A2" s="69" t="s">
        <v>14</v>
      </c>
      <c r="B2" s="69"/>
      <c r="C2" s="77"/>
      <c r="D2" s="71"/>
      <c r="E2" s="72"/>
      <c r="F2" s="72"/>
      <c r="G2" s="73"/>
      <c r="H2" s="11"/>
    </row>
    <row r="3" spans="1:8" ht="18" x14ac:dyDescent="0.25">
      <c r="A3" s="13" t="s">
        <v>0</v>
      </c>
      <c r="B3" s="74"/>
      <c r="C3" s="75"/>
      <c r="D3" s="75"/>
      <c r="E3" s="75"/>
      <c r="F3" s="75"/>
      <c r="G3" s="76"/>
      <c r="H3" s="11"/>
    </row>
    <row r="4" spans="1:8" ht="18" x14ac:dyDescent="0.25">
      <c r="A4" s="13" t="s">
        <v>15</v>
      </c>
      <c r="B4" s="74"/>
      <c r="C4" s="75"/>
      <c r="D4" s="75"/>
      <c r="E4" s="75"/>
      <c r="F4" s="75"/>
      <c r="G4" s="76"/>
      <c r="H4" s="11"/>
    </row>
    <row r="5" spans="1:8" ht="18" x14ac:dyDescent="0.25">
      <c r="A5" s="69" t="s">
        <v>16</v>
      </c>
      <c r="B5" s="69"/>
      <c r="C5" s="69"/>
      <c r="D5" s="69"/>
      <c r="E5" s="70"/>
      <c r="F5" s="70"/>
      <c r="G5" s="70"/>
      <c r="H5" s="11"/>
    </row>
    <row r="6" spans="1:8" x14ac:dyDescent="0.2">
      <c r="A6" s="67" t="s">
        <v>17</v>
      </c>
      <c r="B6" s="67"/>
      <c r="C6" s="67"/>
      <c r="D6" s="67"/>
      <c r="E6" s="67"/>
      <c r="F6" s="67"/>
      <c r="G6" s="67"/>
      <c r="H6" s="11"/>
    </row>
    <row r="7" spans="1:8" ht="12.75" customHeight="1" x14ac:dyDescent="0.2">
      <c r="A7" s="68" t="s">
        <v>118</v>
      </c>
      <c r="B7" s="67"/>
      <c r="C7" s="67"/>
      <c r="D7" s="67"/>
      <c r="E7" s="67"/>
      <c r="F7" s="67"/>
      <c r="G7" s="67"/>
      <c r="H7" s="11"/>
    </row>
    <row r="8" spans="1:8" x14ac:dyDescent="0.2">
      <c r="A8" s="78" t="s">
        <v>119</v>
      </c>
      <c r="B8" s="67"/>
      <c r="C8" s="67"/>
      <c r="D8" s="67"/>
      <c r="E8" s="67"/>
      <c r="F8" s="67"/>
      <c r="G8" s="67"/>
      <c r="H8" s="11"/>
    </row>
    <row r="9" spans="1:8" x14ac:dyDescent="0.2">
      <c r="A9" s="67"/>
      <c r="B9" s="67"/>
      <c r="C9" s="67"/>
      <c r="D9" s="67"/>
      <c r="E9" s="67"/>
      <c r="F9" s="67"/>
      <c r="G9" s="67"/>
      <c r="H9" s="11"/>
    </row>
    <row r="10" spans="1:8" x14ac:dyDescent="0.2">
      <c r="A10" s="15" t="s">
        <v>18</v>
      </c>
      <c r="B10" s="74"/>
      <c r="C10" s="76"/>
      <c r="D10" s="15"/>
      <c r="E10" s="79"/>
      <c r="F10" s="80"/>
      <c r="G10" s="81"/>
      <c r="H10" s="11"/>
    </row>
    <row r="11" spans="1:8" x14ac:dyDescent="0.2">
      <c r="A11" s="15" t="s">
        <v>19</v>
      </c>
      <c r="B11" s="88"/>
      <c r="C11" s="89"/>
      <c r="D11" s="15" t="s">
        <v>20</v>
      </c>
      <c r="E11" s="82"/>
      <c r="F11" s="83"/>
      <c r="G11" s="84"/>
      <c r="H11" s="11"/>
    </row>
    <row r="12" spans="1:8" ht="13.5" thickBot="1" x14ac:dyDescent="0.25">
      <c r="A12" s="85"/>
      <c r="B12" s="85"/>
      <c r="C12" s="85"/>
      <c r="D12" s="85"/>
      <c r="E12" s="85"/>
      <c r="F12" s="85"/>
      <c r="G12" s="85"/>
      <c r="H12" s="16"/>
    </row>
    <row r="13" spans="1:8" ht="18.75" x14ac:dyDescent="0.35">
      <c r="A13" s="86" t="s">
        <v>21</v>
      </c>
      <c r="B13" s="86"/>
      <c r="C13" s="86"/>
      <c r="D13" s="86"/>
      <c r="E13" s="17" t="s">
        <v>1</v>
      </c>
      <c r="F13" s="11"/>
      <c r="G13" s="11"/>
      <c r="H13" s="11"/>
    </row>
    <row r="14" spans="1:8" ht="39.75" customHeight="1" x14ac:dyDescent="0.2">
      <c r="A14" s="11" t="s">
        <v>22</v>
      </c>
      <c r="B14" s="11" t="s">
        <v>23</v>
      </c>
      <c r="C14" s="11"/>
      <c r="D14" s="11"/>
      <c r="E14" s="11"/>
      <c r="F14" s="18" t="s">
        <v>24</v>
      </c>
      <c r="G14" s="18"/>
      <c r="H14" s="11"/>
    </row>
    <row r="15" spans="1:8" x14ac:dyDescent="0.2">
      <c r="A15" s="19">
        <v>1</v>
      </c>
      <c r="B15" s="70"/>
      <c r="C15" s="70"/>
      <c r="D15" s="70"/>
      <c r="E15" s="70"/>
      <c r="F15" s="41"/>
      <c r="G15" s="11"/>
      <c r="H15" s="11"/>
    </row>
    <row r="16" spans="1:8" x14ac:dyDescent="0.2">
      <c r="A16" s="19">
        <v>2</v>
      </c>
      <c r="B16" s="70"/>
      <c r="C16" s="70"/>
      <c r="D16" s="70"/>
      <c r="E16" s="70"/>
      <c r="F16" s="41"/>
      <c r="G16" s="11"/>
      <c r="H16" s="11"/>
    </row>
    <row r="17" spans="1:8" ht="13.5" thickBot="1" x14ac:dyDescent="0.25">
      <c r="A17" s="19">
        <v>3</v>
      </c>
      <c r="B17" s="70"/>
      <c r="C17" s="70"/>
      <c r="D17" s="70"/>
      <c r="E17" s="70"/>
      <c r="F17" s="41"/>
      <c r="G17" s="11"/>
      <c r="H17" s="11"/>
    </row>
    <row r="18" spans="1:8" ht="19.5" thickBot="1" x14ac:dyDescent="0.4">
      <c r="A18" s="87" t="s">
        <v>25</v>
      </c>
      <c r="B18" s="87"/>
      <c r="C18" s="87"/>
      <c r="D18" s="87"/>
      <c r="E18" s="20" t="s">
        <v>1</v>
      </c>
      <c r="F18" s="42" t="str">
        <f>IF(COUNT(F15:F17)&lt;&gt;0,SQRT(SUMSQ(F15:F17)),"")</f>
        <v/>
      </c>
      <c r="G18" s="16"/>
      <c r="H18" s="16"/>
    </row>
    <row r="19" spans="1:8" ht="18.75" x14ac:dyDescent="0.35">
      <c r="A19" s="86" t="s">
        <v>26</v>
      </c>
      <c r="B19" s="86"/>
      <c r="C19" s="86"/>
      <c r="D19" s="86"/>
      <c r="E19" s="17" t="s">
        <v>120</v>
      </c>
      <c r="F19" s="11"/>
      <c r="G19" s="11"/>
      <c r="H19" s="11"/>
    </row>
    <row r="20" spans="1:8" ht="29.25" customHeight="1" x14ac:dyDescent="0.2">
      <c r="A20" s="11" t="s">
        <v>22</v>
      </c>
      <c r="B20" s="11" t="s">
        <v>23</v>
      </c>
      <c r="C20" s="11"/>
      <c r="D20" s="11"/>
      <c r="E20" s="11"/>
      <c r="F20" s="18" t="s">
        <v>24</v>
      </c>
      <c r="G20" s="18"/>
      <c r="H20" s="11"/>
    </row>
    <row r="21" spans="1:8" x14ac:dyDescent="0.2">
      <c r="A21" s="19">
        <v>1</v>
      </c>
      <c r="B21" s="70"/>
      <c r="C21" s="70"/>
      <c r="D21" s="70"/>
      <c r="E21" s="70"/>
      <c r="F21" s="41"/>
      <c r="G21" s="11"/>
      <c r="H21" s="11"/>
    </row>
    <row r="22" spans="1:8" x14ac:dyDescent="0.2">
      <c r="A22" s="19">
        <v>2</v>
      </c>
      <c r="B22" s="70"/>
      <c r="C22" s="70"/>
      <c r="D22" s="70"/>
      <c r="E22" s="70"/>
      <c r="F22" s="41"/>
      <c r="G22" s="11"/>
      <c r="H22" s="11"/>
    </row>
    <row r="23" spans="1:8" ht="13.5" thickBot="1" x14ac:dyDescent="0.25">
      <c r="A23" s="19">
        <v>3</v>
      </c>
      <c r="B23" s="70"/>
      <c r="C23" s="70"/>
      <c r="D23" s="70"/>
      <c r="E23" s="70"/>
      <c r="F23" s="41"/>
      <c r="G23" s="11"/>
      <c r="H23" s="11"/>
    </row>
    <row r="24" spans="1:8" ht="19.5" thickBot="1" x14ac:dyDescent="0.4">
      <c r="A24" s="87" t="s">
        <v>27</v>
      </c>
      <c r="B24" s="87"/>
      <c r="C24" s="87"/>
      <c r="D24" s="87"/>
      <c r="E24" s="21" t="s">
        <v>120</v>
      </c>
      <c r="F24" s="42" t="str">
        <f>IF(COUNT(F21:F23)&lt;&gt;0,SQRT(SUMSQ(F21:F23)),"")</f>
        <v/>
      </c>
      <c r="G24" s="16"/>
      <c r="H24" s="16"/>
    </row>
    <row r="25" spans="1:8" ht="16.5" thickBot="1" x14ac:dyDescent="0.3">
      <c r="A25" s="90" t="s">
        <v>28</v>
      </c>
      <c r="B25" s="90"/>
      <c r="C25" s="90"/>
      <c r="D25" s="90"/>
      <c r="E25" s="90"/>
      <c r="F25" s="42" t="str">
        <f>IF(AND(F18&lt;&gt;"",F24&lt;&gt;""),SQRT(F18*F18+F24*F24),"")</f>
        <v/>
      </c>
      <c r="G25" s="11"/>
      <c r="H25" s="11"/>
    </row>
    <row r="26" spans="1:8" ht="16.5" thickBot="1" x14ac:dyDescent="0.3">
      <c r="A26" s="87" t="s">
        <v>29</v>
      </c>
      <c r="B26" s="87"/>
      <c r="C26" s="87"/>
      <c r="D26" s="22" t="s">
        <v>30</v>
      </c>
      <c r="E26" s="40"/>
      <c r="F26" s="42" t="str">
        <f>IF(AND(F25&lt;&gt;"",E26&lt;&gt;""),E26*F25,"")</f>
        <v/>
      </c>
      <c r="G26" s="16"/>
      <c r="H26" s="16"/>
    </row>
    <row r="27" spans="1:8" x14ac:dyDescent="0.2">
      <c r="A27" s="65" t="s">
        <v>127</v>
      </c>
      <c r="B27" s="32"/>
      <c r="C27" s="32"/>
      <c r="D27" s="32"/>
      <c r="E27" s="32"/>
      <c r="F27" s="32"/>
      <c r="G27" s="32"/>
      <c r="H27" s="32"/>
    </row>
    <row r="28" spans="1:8" ht="13.5" thickBot="1" x14ac:dyDescent="0.25">
      <c r="A28" s="16" t="s">
        <v>31</v>
      </c>
      <c r="B28" s="16"/>
      <c r="C28" s="16"/>
      <c r="D28" s="16"/>
      <c r="E28" s="16"/>
      <c r="F28" s="16"/>
      <c r="G28" s="16"/>
      <c r="H28" s="16"/>
    </row>
  </sheetData>
  <sheetProtection sheet="1" objects="1" scenarios="1"/>
  <mergeCells count="27">
    <mergeCell ref="A26:C26"/>
    <mergeCell ref="B21:E21"/>
    <mergeCell ref="B22:E22"/>
    <mergeCell ref="B23:E23"/>
    <mergeCell ref="A25:E25"/>
    <mergeCell ref="A24:D24"/>
    <mergeCell ref="E10:G11"/>
    <mergeCell ref="A12:G12"/>
    <mergeCell ref="A19:D19"/>
    <mergeCell ref="A18:D18"/>
    <mergeCell ref="B15:E15"/>
    <mergeCell ref="B16:E16"/>
    <mergeCell ref="B17:E17"/>
    <mergeCell ref="A13:D13"/>
    <mergeCell ref="B10:C10"/>
    <mergeCell ref="B11:C11"/>
    <mergeCell ref="A1:G1"/>
    <mergeCell ref="A6:G6"/>
    <mergeCell ref="A7:G7"/>
    <mergeCell ref="A9:G9"/>
    <mergeCell ref="A5:D5"/>
    <mergeCell ref="E5:G5"/>
    <mergeCell ref="D2:G2"/>
    <mergeCell ref="B3:G3"/>
    <mergeCell ref="B4:G4"/>
    <mergeCell ref="A2:C2"/>
    <mergeCell ref="A8:G8"/>
  </mergeCells>
  <phoneticPr fontId="0" type="noConversion"/>
  <pageMargins left="0.78740157499999996" right="0.78740157499999996" top="0.64" bottom="0.68" header="0.4921259845" footer="0.35"/>
  <pageSetup paperSize="9" scale="96" fitToHeight="2" orientation="portrait" horizontalDpi="300" verticalDpi="300" r:id="rId1"/>
  <headerFooter alignWithMargins="0">
    <oddFooter>&amp;L&amp;8© 2015 ISWA Univ. Stuttgart, contact: Dr. Michael Koch, +49 711 685 65446, info@aqsbw.de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K31"/>
  <sheetViews>
    <sheetView workbookViewId="0">
      <selection activeCell="E22" sqref="E22"/>
    </sheetView>
  </sheetViews>
  <sheetFormatPr baseColWidth="10" defaultRowHeight="12.75" x14ac:dyDescent="0.2"/>
  <cols>
    <col min="1" max="2" width="11.42578125" style="12"/>
    <col min="3" max="3" width="12.28515625" style="12" customWidth="1"/>
    <col min="4" max="4" width="12.42578125" style="12" customWidth="1"/>
    <col min="5" max="5" width="11.42578125" style="12"/>
    <col min="6" max="6" width="8.7109375" style="12" customWidth="1"/>
    <col min="7" max="7" width="7.7109375" style="12" customWidth="1"/>
    <col min="8" max="16384" width="11.42578125" style="12"/>
  </cols>
  <sheetData>
    <row r="1" spans="1:11" s="23" customFormat="1" ht="18.75" x14ac:dyDescent="0.35">
      <c r="A1" s="86" t="s">
        <v>32</v>
      </c>
      <c r="B1" s="86"/>
      <c r="C1" s="86"/>
      <c r="D1" s="86"/>
      <c r="E1" s="17" t="s">
        <v>1</v>
      </c>
      <c r="F1" s="11"/>
      <c r="G1" s="11"/>
      <c r="H1" s="11"/>
      <c r="I1" s="11"/>
      <c r="J1" s="11"/>
      <c r="K1" s="11"/>
    </row>
    <row r="2" spans="1:11" ht="13.5" thickBot="1" x14ac:dyDescent="0.25">
      <c r="A2" s="95" t="s">
        <v>33</v>
      </c>
      <c r="B2" s="95"/>
      <c r="C2" s="95"/>
      <c r="D2" s="95"/>
      <c r="E2" s="95"/>
      <c r="F2" s="95"/>
      <c r="G2" s="95"/>
      <c r="H2" s="11"/>
      <c r="I2" s="11"/>
      <c r="J2" s="11"/>
      <c r="K2" s="11"/>
    </row>
    <row r="3" spans="1:11" ht="13.5" thickBot="1" x14ac:dyDescent="0.25">
      <c r="A3" s="96" t="s">
        <v>34</v>
      </c>
      <c r="B3" s="91"/>
      <c r="C3" s="51"/>
      <c r="D3" s="96" t="s">
        <v>35</v>
      </c>
      <c r="E3" s="96"/>
      <c r="F3" s="96"/>
      <c r="G3" s="96"/>
      <c r="H3" s="11"/>
      <c r="I3" s="11"/>
      <c r="J3" s="11"/>
      <c r="K3" s="11"/>
    </row>
    <row r="4" spans="1:11" x14ac:dyDescent="0.2">
      <c r="A4" s="56"/>
      <c r="B4" s="56"/>
      <c r="C4" s="56"/>
      <c r="D4" s="56"/>
      <c r="E4" s="56"/>
      <c r="F4" s="56"/>
      <c r="G4" s="56"/>
      <c r="H4" s="11"/>
      <c r="I4" s="11"/>
      <c r="J4" s="11"/>
      <c r="K4" s="11"/>
    </row>
    <row r="5" spans="1:11" x14ac:dyDescent="0.2">
      <c r="A5" s="56" t="s">
        <v>117</v>
      </c>
      <c r="B5" s="92"/>
      <c r="C5" s="93"/>
      <c r="D5" s="93"/>
      <c r="E5" s="93"/>
      <c r="F5" s="93"/>
      <c r="G5" s="93"/>
      <c r="H5" s="94"/>
      <c r="I5" s="11"/>
      <c r="J5" s="11"/>
      <c r="K5" s="11"/>
    </row>
    <row r="6" spans="1:11" x14ac:dyDescent="0.2">
      <c r="A6" s="56"/>
      <c r="B6" s="56"/>
      <c r="C6" s="56"/>
      <c r="D6" s="56"/>
      <c r="E6" s="56"/>
      <c r="F6" s="56"/>
      <c r="G6" s="56"/>
      <c r="H6" s="11"/>
      <c r="I6" s="11"/>
      <c r="J6" s="11"/>
      <c r="K6" s="11"/>
    </row>
    <row r="8" spans="1:11" x14ac:dyDescent="0.2">
      <c r="A8" s="95" t="s">
        <v>36</v>
      </c>
      <c r="B8" s="95"/>
      <c r="C8" s="95"/>
      <c r="D8" s="95"/>
      <c r="E8" s="95"/>
      <c r="F8" s="95"/>
      <c r="G8" s="95"/>
      <c r="H8" s="11"/>
      <c r="I8" s="11"/>
      <c r="J8" s="11"/>
      <c r="K8" s="11"/>
    </row>
    <row r="9" spans="1:11" x14ac:dyDescent="0.2">
      <c r="A9" s="15" t="s">
        <v>37</v>
      </c>
      <c r="B9" s="15"/>
      <c r="C9" s="15"/>
      <c r="D9" s="15"/>
      <c r="E9" s="15"/>
      <c r="F9" s="15"/>
      <c r="G9" s="15"/>
      <c r="H9" s="11"/>
      <c r="I9" s="11"/>
      <c r="J9" s="11"/>
      <c r="K9" s="11"/>
    </row>
    <row r="10" spans="1:11" x14ac:dyDescent="0.2">
      <c r="A10" s="67" t="s">
        <v>34</v>
      </c>
      <c r="B10" s="91"/>
      <c r="C10" s="52"/>
      <c r="D10" s="97"/>
      <c r="E10" s="98"/>
      <c r="F10" s="98"/>
      <c r="G10" s="98"/>
      <c r="H10" s="11"/>
      <c r="I10" s="11"/>
      <c r="J10" s="11"/>
      <c r="K10" s="11"/>
    </row>
    <row r="11" spans="1:11" x14ac:dyDescent="0.2">
      <c r="A11" s="14" t="s">
        <v>38</v>
      </c>
      <c r="B11" s="14"/>
      <c r="C11" s="14"/>
      <c r="D11" s="14"/>
      <c r="E11" s="14"/>
      <c r="F11" s="14"/>
      <c r="G11" s="14"/>
      <c r="H11" s="11"/>
      <c r="I11" s="11"/>
      <c r="J11" s="11"/>
      <c r="K11" s="11"/>
    </row>
    <row r="12" spans="1:11" x14ac:dyDescent="0.2">
      <c r="A12" s="67" t="s">
        <v>39</v>
      </c>
      <c r="B12" s="67"/>
      <c r="C12" s="67"/>
      <c r="D12" s="91"/>
      <c r="E12" s="43"/>
      <c r="F12" s="38" t="s">
        <v>40</v>
      </c>
      <c r="G12" s="27"/>
      <c r="H12" s="11"/>
      <c r="I12" s="11"/>
      <c r="J12" s="11"/>
      <c r="K12" s="11"/>
    </row>
    <row r="13" spans="1:11" ht="18" customHeight="1" x14ac:dyDescent="0.2">
      <c r="A13" s="67" t="s">
        <v>41</v>
      </c>
      <c r="B13" s="67"/>
      <c r="C13" s="67"/>
      <c r="D13" s="91"/>
      <c r="E13" s="63"/>
      <c r="F13" s="25"/>
      <c r="G13" s="27"/>
      <c r="H13" s="11"/>
      <c r="I13" s="11"/>
      <c r="J13" s="11"/>
      <c r="K13" s="11"/>
    </row>
    <row r="14" spans="1:11" ht="13.5" thickBot="1" x14ac:dyDescent="0.25">
      <c r="A14" s="67" t="s">
        <v>34</v>
      </c>
      <c r="B14" s="67"/>
      <c r="C14" s="67"/>
      <c r="D14" s="91"/>
      <c r="E14" s="46" t="str">
        <f>IF(E12&lt;&gt;"",IF(E13="2",E12/1.128,IF(E13="3",E12/1.693,IF(E13="4",E12/2.059,IF(E13="5",E12/2.326,"")))),"")</f>
        <v/>
      </c>
      <c r="F14" s="25"/>
      <c r="G14" s="27"/>
      <c r="H14" s="11"/>
      <c r="I14" s="11"/>
      <c r="J14" s="11"/>
      <c r="K14" s="11"/>
    </row>
    <row r="15" spans="1:11" ht="13.5" thickBot="1" x14ac:dyDescent="0.25">
      <c r="A15" s="56" t="s">
        <v>42</v>
      </c>
      <c r="B15" s="56"/>
      <c r="C15" s="56"/>
      <c r="D15" s="56"/>
      <c r="E15" s="44" t="str">
        <f>IF(AND(C10&lt;&gt;"",E14&lt;&gt;""),SQRT(C10*C10+E14*E14),"")</f>
        <v/>
      </c>
      <c r="F15" s="96" t="s">
        <v>10</v>
      </c>
      <c r="G15" s="96"/>
      <c r="H15" s="96"/>
      <c r="I15" s="11"/>
      <c r="J15" s="11"/>
      <c r="K15" s="11"/>
    </row>
    <row r="16" spans="1:11" x14ac:dyDescent="0.2">
      <c r="A16" s="56"/>
      <c r="B16" s="56"/>
      <c r="C16" s="56"/>
      <c r="D16" s="56"/>
      <c r="E16" s="56"/>
      <c r="F16" s="56"/>
      <c r="G16" s="56"/>
      <c r="H16" s="11"/>
      <c r="I16" s="11"/>
      <c r="J16" s="11"/>
      <c r="K16" s="11"/>
    </row>
    <row r="17" spans="1:11" x14ac:dyDescent="0.2">
      <c r="A17" s="56" t="s">
        <v>117</v>
      </c>
      <c r="B17" s="92"/>
      <c r="C17" s="93"/>
      <c r="D17" s="93"/>
      <c r="E17" s="93"/>
      <c r="F17" s="93"/>
      <c r="G17" s="93"/>
      <c r="H17" s="94"/>
      <c r="I17" s="11"/>
      <c r="J17" s="11"/>
      <c r="K17" s="11"/>
    </row>
    <row r="18" spans="1:11" x14ac:dyDescent="0.2">
      <c r="A18" s="56"/>
      <c r="B18" s="56"/>
      <c r="C18" s="56"/>
      <c r="D18" s="56"/>
      <c r="E18" s="56"/>
      <c r="F18" s="56"/>
      <c r="G18" s="56"/>
      <c r="H18" s="11"/>
      <c r="I18" s="11"/>
      <c r="J18" s="11"/>
      <c r="K18" s="11"/>
    </row>
    <row r="20" spans="1:11" x14ac:dyDescent="0.2">
      <c r="A20" s="24" t="s">
        <v>43</v>
      </c>
      <c r="B20" s="24"/>
      <c r="C20" s="24"/>
      <c r="D20" s="24"/>
      <c r="E20" s="24"/>
      <c r="F20" s="11"/>
      <c r="G20" s="24"/>
      <c r="H20" s="11"/>
      <c r="I20" s="11"/>
      <c r="J20" s="11"/>
      <c r="K20" s="11"/>
    </row>
    <row r="21" spans="1:11" x14ac:dyDescent="0.2">
      <c r="A21" s="28" t="s">
        <v>44</v>
      </c>
      <c r="B21" s="24"/>
      <c r="C21" s="24"/>
      <c r="D21" s="24"/>
      <c r="E21" s="24"/>
      <c r="F21" s="11"/>
      <c r="G21" s="24"/>
      <c r="H21" s="11"/>
      <c r="I21" s="11"/>
      <c r="J21" s="11"/>
      <c r="K21" s="11"/>
    </row>
    <row r="22" spans="1:11" x14ac:dyDescent="0.2">
      <c r="A22" s="67" t="s">
        <v>39</v>
      </c>
      <c r="B22" s="67"/>
      <c r="C22" s="67"/>
      <c r="D22" s="91"/>
      <c r="E22" s="43"/>
      <c r="F22" s="38" t="s">
        <v>40</v>
      </c>
      <c r="G22" s="27"/>
      <c r="H22" s="11"/>
      <c r="I22" s="11"/>
      <c r="J22" s="11"/>
      <c r="K22" s="11"/>
    </row>
    <row r="23" spans="1:11" ht="18" customHeight="1" x14ac:dyDescent="0.2">
      <c r="A23" s="67" t="s">
        <v>41</v>
      </c>
      <c r="B23" s="67"/>
      <c r="C23" s="67"/>
      <c r="D23" s="91"/>
      <c r="E23" s="63"/>
      <c r="F23" s="38"/>
      <c r="G23" s="27"/>
      <c r="H23" s="11"/>
      <c r="I23" s="11"/>
      <c r="J23" s="11"/>
      <c r="K23" s="11"/>
    </row>
    <row r="24" spans="1:11" x14ac:dyDescent="0.2">
      <c r="A24" s="67" t="s">
        <v>34</v>
      </c>
      <c r="B24" s="67"/>
      <c r="C24" s="67"/>
      <c r="D24" s="91"/>
      <c r="E24" s="45" t="str">
        <f>IF(E22&lt;&gt;"",IF(E23="2",E22/1.128,IF(E23="3",E22/1.693,IF(E23="4",E22/2.059,IF(E23="5",E22/2.326,"")))),"")</f>
        <v/>
      </c>
      <c r="F24" s="25"/>
      <c r="G24" s="27"/>
      <c r="H24" s="11"/>
      <c r="I24" s="11"/>
      <c r="J24" s="11"/>
      <c r="K24" s="11"/>
    </row>
    <row r="25" spans="1:11" x14ac:dyDescent="0.2">
      <c r="A25" s="15" t="s">
        <v>45</v>
      </c>
      <c r="B25" s="15"/>
      <c r="C25" s="15"/>
      <c r="D25" s="15"/>
      <c r="E25" s="15"/>
      <c r="F25" s="15"/>
      <c r="G25" s="15"/>
      <c r="H25" s="11"/>
      <c r="I25" s="11"/>
      <c r="J25" s="11"/>
      <c r="K25" s="11"/>
    </row>
    <row r="26" spans="1:11" x14ac:dyDescent="0.2">
      <c r="A26" s="15" t="s">
        <v>46</v>
      </c>
      <c r="B26" s="15"/>
      <c r="C26" s="15"/>
      <c r="D26" s="15"/>
      <c r="E26" s="47"/>
      <c r="F26" s="15"/>
      <c r="G26" s="15"/>
      <c r="H26" s="11"/>
      <c r="I26" s="11"/>
      <c r="J26" s="11"/>
      <c r="K26" s="11"/>
    </row>
    <row r="27" spans="1:11" ht="13.5" thickBot="1" x14ac:dyDescent="0.25">
      <c r="A27" s="15" t="s">
        <v>17</v>
      </c>
      <c r="B27" s="15"/>
      <c r="C27" s="74"/>
      <c r="D27" s="75"/>
      <c r="E27" s="72"/>
      <c r="F27" s="75"/>
      <c r="G27" s="76"/>
      <c r="H27" s="11"/>
      <c r="I27" s="11"/>
      <c r="J27" s="11"/>
      <c r="K27" s="11"/>
    </row>
    <row r="28" spans="1:11" ht="13.5" thickBot="1" x14ac:dyDescent="0.25">
      <c r="A28" s="56" t="s">
        <v>42</v>
      </c>
      <c r="B28" s="11"/>
      <c r="C28" s="11"/>
      <c r="D28" s="11"/>
      <c r="E28" s="44" t="str">
        <f>IF(AND(E24&lt;&gt;"",E26&lt;&gt;""),SQRT(E24*E24+E26*E26),"")</f>
        <v/>
      </c>
      <c r="F28" s="96" t="s">
        <v>35</v>
      </c>
      <c r="G28" s="96"/>
      <c r="H28" s="96"/>
      <c r="I28" s="11"/>
      <c r="J28" s="11"/>
      <c r="K28" s="11"/>
    </row>
    <row r="29" spans="1:11" x14ac:dyDescent="0.2">
      <c r="A29" s="56"/>
      <c r="B29" s="56"/>
      <c r="C29" s="56"/>
      <c r="D29" s="56"/>
      <c r="E29" s="56"/>
      <c r="F29" s="56"/>
      <c r="G29" s="56"/>
      <c r="H29" s="11"/>
      <c r="I29" s="11"/>
      <c r="J29" s="11"/>
      <c r="K29" s="11"/>
    </row>
    <row r="30" spans="1:11" x14ac:dyDescent="0.2">
      <c r="A30" s="56" t="s">
        <v>117</v>
      </c>
      <c r="B30" s="92"/>
      <c r="C30" s="93"/>
      <c r="D30" s="93"/>
      <c r="E30" s="93"/>
      <c r="F30" s="93"/>
      <c r="G30" s="93"/>
      <c r="H30" s="94"/>
      <c r="I30" s="11"/>
      <c r="J30" s="11"/>
      <c r="K30" s="11"/>
    </row>
    <row r="31" spans="1:11" x14ac:dyDescent="0.2">
      <c r="A31" s="56"/>
      <c r="B31" s="56"/>
      <c r="C31" s="56"/>
      <c r="D31" s="56"/>
      <c r="E31" s="56"/>
      <c r="F31" s="56"/>
      <c r="G31" s="56"/>
      <c r="H31" s="11"/>
      <c r="I31" s="11"/>
      <c r="J31" s="11"/>
      <c r="K31" s="11"/>
    </row>
  </sheetData>
  <sheetProtection sheet="1" objects="1" scenarios="1"/>
  <mergeCells count="19">
    <mergeCell ref="B30:H30"/>
    <mergeCell ref="A14:D14"/>
    <mergeCell ref="F15:H15"/>
    <mergeCell ref="F28:H28"/>
    <mergeCell ref="C27:G27"/>
    <mergeCell ref="A24:D24"/>
    <mergeCell ref="A22:D22"/>
    <mergeCell ref="A23:D23"/>
    <mergeCell ref="A12:D12"/>
    <mergeCell ref="A13:D13"/>
    <mergeCell ref="B17:H17"/>
    <mergeCell ref="A1:D1"/>
    <mergeCell ref="A2:G2"/>
    <mergeCell ref="A3:B3"/>
    <mergeCell ref="D3:G3"/>
    <mergeCell ref="B5:H5"/>
    <mergeCell ref="A8:G8"/>
    <mergeCell ref="D10:G10"/>
    <mergeCell ref="A10:B10"/>
  </mergeCells>
  <phoneticPr fontId="0" type="noConversion"/>
  <dataValidations count="1">
    <dataValidation type="list" allowBlank="1" showInputMessage="1" showErrorMessage="1" sqref="E13 E23">
      <formula1>"2,3,4,5"</formula1>
    </dataValidation>
  </dataValidations>
  <pageMargins left="0.78740157499999996" right="0.78740157499999996" top="0.64" bottom="0.7" header="0.4921259845" footer="0.35"/>
  <pageSetup paperSize="9" fitToHeight="2" orientation="portrait" horizontalDpi="300" verticalDpi="300" r:id="rId1"/>
  <headerFooter alignWithMargins="0">
    <oddFooter>&amp;L&amp;8© 2010 ISWA Univ. Stuttgart, contact: Dr. Michael Koch, +49 711 685 65446, info@aqsbw.de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pageSetUpPr fitToPage="1"/>
  </sheetPr>
  <dimension ref="A1:K89"/>
  <sheetViews>
    <sheetView zoomScaleNormal="100" workbookViewId="0">
      <selection activeCell="C3" sqref="C3"/>
    </sheetView>
  </sheetViews>
  <sheetFormatPr baseColWidth="10" defaultRowHeight="12.75" x14ac:dyDescent="0.2"/>
  <cols>
    <col min="1" max="2" width="11.42578125" style="12"/>
    <col min="3" max="3" width="12.28515625" style="12" customWidth="1"/>
    <col min="4" max="4" width="12.42578125" style="12" customWidth="1"/>
    <col min="5" max="5" width="11.42578125" style="12"/>
    <col min="6" max="6" width="8.7109375" style="12" customWidth="1"/>
    <col min="7" max="7" width="9.140625" style="12" customWidth="1"/>
    <col min="8" max="16384" width="11.42578125" style="12"/>
  </cols>
  <sheetData>
    <row r="1" spans="1:11" ht="18.75" x14ac:dyDescent="0.35">
      <c r="A1" s="86" t="s">
        <v>26</v>
      </c>
      <c r="B1" s="86"/>
      <c r="C1" s="86"/>
      <c r="D1" s="86"/>
      <c r="E1" s="17" t="s">
        <v>120</v>
      </c>
      <c r="F1" s="11"/>
      <c r="G1" s="11"/>
      <c r="H1" s="11"/>
      <c r="I1" s="11"/>
      <c r="J1" s="11"/>
      <c r="K1" s="11"/>
    </row>
    <row r="2" spans="1:11" x14ac:dyDescent="0.2">
      <c r="A2" s="95" t="s">
        <v>47</v>
      </c>
      <c r="B2" s="95"/>
      <c r="C2" s="95"/>
      <c r="D2" s="95"/>
      <c r="E2" s="95"/>
      <c r="F2" s="95"/>
      <c r="G2" s="95"/>
      <c r="H2" s="11"/>
      <c r="I2" s="11"/>
      <c r="J2" s="11"/>
      <c r="K2" s="11"/>
    </row>
    <row r="3" spans="1:11" x14ac:dyDescent="0.2">
      <c r="A3" s="11" t="s">
        <v>48</v>
      </c>
      <c r="B3" s="11"/>
      <c r="C3" s="8"/>
      <c r="D3" s="11" t="s">
        <v>11</v>
      </c>
      <c r="E3" s="8"/>
      <c r="F3" s="57" t="s">
        <v>117</v>
      </c>
      <c r="G3" s="107"/>
      <c r="H3" s="108"/>
      <c r="I3" s="11"/>
      <c r="J3" s="11"/>
      <c r="K3" s="11"/>
    </row>
    <row r="4" spans="1:11" ht="12.75" customHeight="1" x14ac:dyDescent="0.2">
      <c r="A4" s="11" t="s">
        <v>49</v>
      </c>
      <c r="B4" s="11"/>
      <c r="C4" s="8"/>
      <c r="D4" s="11"/>
      <c r="E4" s="11"/>
      <c r="F4" s="11"/>
      <c r="G4" s="109"/>
      <c r="H4" s="110"/>
      <c r="I4" s="11"/>
      <c r="J4" s="11"/>
      <c r="K4" s="11"/>
    </row>
    <row r="5" spans="1:11" ht="18" customHeight="1" x14ac:dyDescent="0.2">
      <c r="A5" s="11" t="s">
        <v>50</v>
      </c>
      <c r="B5" s="11"/>
      <c r="C5" s="63"/>
      <c r="D5" s="11"/>
      <c r="E5" s="11"/>
      <c r="F5" s="11"/>
      <c r="G5" s="109"/>
      <c r="H5" s="110"/>
      <c r="I5" s="11"/>
      <c r="J5" s="11"/>
      <c r="K5" s="11"/>
    </row>
    <row r="6" spans="1:11" x14ac:dyDescent="0.2">
      <c r="A6" s="11" t="s">
        <v>51</v>
      </c>
      <c r="B6" s="11"/>
      <c r="C6" s="11"/>
      <c r="D6" s="45" t="str">
        <f>IF(AND(C3&lt;&gt;"",C4&lt;&gt;""),IF(C5="1 s",C4,IF(C5="95%",C4/1.96,IF(C5="2 s",C4/2,IF(C5="99%",C4/2.58,IF(C5="3 s",C4/3,""))))),"")</f>
        <v/>
      </c>
      <c r="E6" s="11"/>
      <c r="F6" s="11"/>
      <c r="G6" s="109"/>
      <c r="H6" s="110"/>
      <c r="I6" s="11"/>
      <c r="J6" s="11"/>
      <c r="K6" s="11"/>
    </row>
    <row r="7" spans="1:11" x14ac:dyDescent="0.2">
      <c r="A7" s="11" t="s">
        <v>52</v>
      </c>
      <c r="B7" s="11"/>
      <c r="C7" s="11"/>
      <c r="D7" s="8"/>
      <c r="E7" s="29" t="str">
        <f>IF(E3&lt;&gt;"",E3,"")</f>
        <v/>
      </c>
      <c r="F7" s="11"/>
      <c r="G7" s="109"/>
      <c r="H7" s="110"/>
      <c r="I7" s="11"/>
      <c r="J7" s="11"/>
      <c r="K7" s="11"/>
    </row>
    <row r="8" spans="1:11" x14ac:dyDescent="0.2">
      <c r="A8" s="11" t="s">
        <v>53</v>
      </c>
      <c r="B8" s="11"/>
      <c r="C8" s="11"/>
      <c r="D8" s="29" t="str">
        <f>IF(AND(D7&lt;&gt;"",C3&lt;&gt;""),D7-C3,"")</f>
        <v/>
      </c>
      <c r="E8" s="11"/>
      <c r="F8" s="11"/>
      <c r="G8" s="109"/>
      <c r="H8" s="110"/>
      <c r="I8" s="11"/>
      <c r="J8" s="11"/>
      <c r="K8" s="11"/>
    </row>
    <row r="9" spans="1:11" x14ac:dyDescent="0.2">
      <c r="A9" s="11" t="s">
        <v>54</v>
      </c>
      <c r="B9" s="11"/>
      <c r="C9" s="11"/>
      <c r="D9" s="8"/>
      <c r="E9" s="29" t="str">
        <f>IF(E3&lt;&gt;"",E3,"")</f>
        <v/>
      </c>
      <c r="F9" s="11"/>
      <c r="G9" s="109"/>
      <c r="H9" s="110"/>
      <c r="I9" s="11"/>
      <c r="J9" s="11"/>
      <c r="K9" s="11"/>
    </row>
    <row r="10" spans="1:11" ht="13.5" thickBot="1" x14ac:dyDescent="0.25">
      <c r="A10" s="11" t="s">
        <v>55</v>
      </c>
      <c r="B10" s="11"/>
      <c r="C10" s="11"/>
      <c r="D10" s="8"/>
      <c r="E10" s="11"/>
      <c r="F10" s="11"/>
      <c r="G10" s="111"/>
      <c r="H10" s="112"/>
      <c r="I10" s="11"/>
      <c r="J10" s="11"/>
      <c r="K10" s="11"/>
    </row>
    <row r="11" spans="1:11" ht="13.5" thickBot="1" x14ac:dyDescent="0.25">
      <c r="A11" s="11" t="s">
        <v>55</v>
      </c>
      <c r="B11" s="26"/>
      <c r="C11" s="30"/>
      <c r="D11" s="44" t="str">
        <f>IF(AND(D8&lt;&gt;"",AND(D9&lt;&gt;"",AND(D10&lt;&gt;"",D6&lt;&gt;""))),SQRT(D8*D8+(D9*D9/D10)+D6*D6),"")</f>
        <v/>
      </c>
      <c r="E11" s="99" t="s">
        <v>35</v>
      </c>
      <c r="F11" s="100"/>
      <c r="G11" s="100"/>
      <c r="H11" s="26"/>
      <c r="I11" s="11"/>
      <c r="J11" s="11"/>
      <c r="K11" s="11"/>
    </row>
    <row r="12" spans="1:11" ht="14.25" customHeight="1" x14ac:dyDescent="0.2"/>
    <row r="13" spans="1:11" x14ac:dyDescent="0.2">
      <c r="A13" s="95" t="s">
        <v>56</v>
      </c>
      <c r="B13" s="95"/>
      <c r="C13" s="95"/>
      <c r="D13" s="95"/>
      <c r="E13" s="95"/>
      <c r="F13" s="95"/>
      <c r="G13" s="95"/>
      <c r="H13" s="11"/>
      <c r="I13" s="11"/>
      <c r="J13" s="11"/>
      <c r="K13" s="11"/>
    </row>
    <row r="14" spans="1:11" x14ac:dyDescent="0.2">
      <c r="A14" s="11"/>
      <c r="B14" s="11" t="s">
        <v>57</v>
      </c>
      <c r="C14" s="11" t="s">
        <v>58</v>
      </c>
      <c r="D14" s="11" t="s">
        <v>59</v>
      </c>
      <c r="E14" s="11" t="s">
        <v>60</v>
      </c>
      <c r="F14" s="11"/>
      <c r="G14" s="11"/>
      <c r="H14" s="11"/>
      <c r="I14" s="11"/>
      <c r="J14" s="11"/>
      <c r="K14" s="11"/>
    </row>
    <row r="15" spans="1:11" ht="18" customHeight="1" x14ac:dyDescent="0.2">
      <c r="A15" s="11" t="s">
        <v>61</v>
      </c>
      <c r="B15" s="8"/>
      <c r="C15" s="8"/>
      <c r="D15" s="62"/>
      <c r="E15" s="8"/>
      <c r="F15" s="57" t="s">
        <v>117</v>
      </c>
      <c r="G15" s="107"/>
      <c r="H15" s="108"/>
      <c r="I15" s="11"/>
      <c r="J15" s="11"/>
      <c r="K15" s="11"/>
    </row>
    <row r="16" spans="1:11" ht="18" customHeight="1" x14ac:dyDescent="0.2">
      <c r="A16" s="11" t="s">
        <v>62</v>
      </c>
      <c r="B16" s="8"/>
      <c r="C16" s="8"/>
      <c r="D16" s="62"/>
      <c r="E16" s="8"/>
      <c r="F16" s="11"/>
      <c r="G16" s="109"/>
      <c r="H16" s="110"/>
      <c r="I16" s="11"/>
      <c r="J16" s="11"/>
      <c r="K16" s="11"/>
    </row>
    <row r="17" spans="1:11" ht="18" customHeight="1" x14ac:dyDescent="0.2">
      <c r="A17" s="11" t="s">
        <v>63</v>
      </c>
      <c r="B17" s="8"/>
      <c r="C17" s="8"/>
      <c r="D17" s="62"/>
      <c r="E17" s="8"/>
      <c r="F17" s="11"/>
      <c r="G17" s="109"/>
      <c r="H17" s="110"/>
      <c r="I17" s="11"/>
      <c r="J17" s="11"/>
      <c r="K17" s="11"/>
    </row>
    <row r="18" spans="1:11" ht="18" customHeight="1" x14ac:dyDescent="0.2">
      <c r="A18" s="11" t="s">
        <v>64</v>
      </c>
      <c r="B18" s="8"/>
      <c r="C18" s="8"/>
      <c r="D18" s="62"/>
      <c r="E18" s="8"/>
      <c r="F18" s="11"/>
      <c r="G18" s="109"/>
      <c r="H18" s="110"/>
      <c r="I18" s="11"/>
      <c r="J18" s="11"/>
      <c r="K18" s="11"/>
    </row>
    <row r="19" spans="1:11" ht="15.75" x14ac:dyDescent="0.3">
      <c r="A19" s="11"/>
      <c r="B19" s="11" t="s">
        <v>4</v>
      </c>
      <c r="C19" s="11"/>
      <c r="D19" s="11" t="s">
        <v>65</v>
      </c>
      <c r="E19" s="11" t="s">
        <v>66</v>
      </c>
      <c r="F19" s="11"/>
      <c r="G19" s="109"/>
      <c r="H19" s="110"/>
      <c r="I19" s="11"/>
      <c r="J19" s="11"/>
      <c r="K19" s="11"/>
    </row>
    <row r="20" spans="1:11" x14ac:dyDescent="0.2">
      <c r="A20" s="11" t="s">
        <v>61</v>
      </c>
      <c r="B20" s="45" t="str">
        <f>IF(AND(B15&lt;&gt;"",C15&lt;&gt;""),IF(D15="1 s",C15,IF(D15="95%",C15/1.96,IF(D15="2 s",C15/2,IF(D15="99%",C15/2.58,IF(D15="3 s",C15/3,""))))),"")</f>
        <v/>
      </c>
      <c r="C20" s="11"/>
      <c r="D20" s="45" t="str">
        <f>IF(AND(E15&lt;&gt;"",B15&lt;&gt;""),(E15-B15),"")</f>
        <v/>
      </c>
      <c r="E20" s="49" t="str">
        <f>IF(D20&lt;&gt;"",D20*D20,"")</f>
        <v/>
      </c>
      <c r="F20" s="11"/>
      <c r="G20" s="109"/>
      <c r="H20" s="110"/>
      <c r="I20" s="11"/>
      <c r="J20" s="11"/>
      <c r="K20" s="11"/>
    </row>
    <row r="21" spans="1:11" x14ac:dyDescent="0.2">
      <c r="A21" s="11" t="s">
        <v>62</v>
      </c>
      <c r="B21" s="45" t="str">
        <f>IF(AND(B16&lt;&gt;"",C16&lt;&gt;""),IF(D16="1 s",C16,IF(D16="95%",C16/1.96,IF(D16="2 s",C16/2,IF(D16="99%",C16/2.58,IF(D16="3 s",C16/3,""))))),"")</f>
        <v/>
      </c>
      <c r="C21" s="11"/>
      <c r="D21" s="45" t="str">
        <f>IF(AND(E16&lt;&gt;"",B16&lt;&gt;""),(E16-B16),"")</f>
        <v/>
      </c>
      <c r="E21" s="49" t="str">
        <f>IF(D21&lt;&gt;"",D21*D21,"")</f>
        <v/>
      </c>
      <c r="F21" s="11"/>
      <c r="G21" s="109"/>
      <c r="H21" s="110"/>
      <c r="I21" s="11"/>
      <c r="J21" s="11"/>
      <c r="K21" s="11"/>
    </row>
    <row r="22" spans="1:11" x14ac:dyDescent="0.2">
      <c r="A22" s="11" t="s">
        <v>63</v>
      </c>
      <c r="B22" s="45" t="str">
        <f>IF(AND(B17&lt;&gt;"",C17&lt;&gt;""),IF(D17="1 s",C17,IF(D17="95%",C17/1.96,IF(D17="2 s",C17/2,IF(D17="99%",C17/2.58,IF(D17="3 s",C17/3,""))))),"")</f>
        <v/>
      </c>
      <c r="C22" s="11"/>
      <c r="D22" s="45" t="str">
        <f>IF(AND(E17&lt;&gt;"",B17&lt;&gt;""),(E17-B17),"")</f>
        <v/>
      </c>
      <c r="E22" s="49" t="str">
        <f>IF(D22&lt;&gt;"",D22*D22,"")</f>
        <v/>
      </c>
      <c r="F22" s="11"/>
      <c r="G22" s="109"/>
      <c r="H22" s="110"/>
      <c r="I22" s="11"/>
      <c r="J22" s="11"/>
      <c r="K22" s="11"/>
    </row>
    <row r="23" spans="1:11" x14ac:dyDescent="0.2">
      <c r="A23" s="11" t="s">
        <v>64</v>
      </c>
      <c r="B23" s="45" t="str">
        <f>IF(AND(B18&lt;&gt;"",C18&lt;&gt;""),IF(D18="1 s",C18,IF(D18="95%",C18/1.96,IF(D18="2 s",C18/2,IF(D18="99%",C18/2.58,IF(D18="3 s",C18/3,""))))),"")</f>
        <v/>
      </c>
      <c r="C23" s="11"/>
      <c r="D23" s="45" t="str">
        <f>IF(AND(E18&lt;&gt;"",B18&lt;&gt;""),(E18-B18),"")</f>
        <v/>
      </c>
      <c r="E23" s="49" t="str">
        <f>IF(D23&lt;&gt;"",D23*D23,"")</f>
        <v/>
      </c>
      <c r="F23" s="11"/>
      <c r="G23" s="109"/>
      <c r="H23" s="110"/>
      <c r="I23" s="11"/>
      <c r="J23" s="11"/>
      <c r="K23" s="11"/>
    </row>
    <row r="24" spans="1:11" ht="16.5" thickBot="1" x14ac:dyDescent="0.35">
      <c r="A24" s="11" t="s">
        <v>67</v>
      </c>
      <c r="B24" s="48" t="str">
        <f>IF(B20&lt;&gt;"",AVERAGE(B20:B23),"")</f>
        <v/>
      </c>
      <c r="C24" s="59" t="s">
        <v>121</v>
      </c>
      <c r="D24" s="50" t="str">
        <f>IF(E20&lt;&gt;"",SQRT(SUM(E20:E23)/COUNT(E20:E23)),"")</f>
        <v/>
      </c>
      <c r="E24" s="11"/>
      <c r="F24" s="11"/>
      <c r="G24" s="111"/>
      <c r="H24" s="112"/>
      <c r="I24" s="11"/>
      <c r="J24" s="11"/>
      <c r="K24" s="11"/>
    </row>
    <row r="25" spans="1:11" ht="13.5" thickBot="1" x14ac:dyDescent="0.25">
      <c r="A25" s="26" t="s">
        <v>51</v>
      </c>
      <c r="B25" s="26"/>
      <c r="C25" s="44" t="str">
        <f>IF(AND(B24&lt;&gt;"",D24&lt;&gt;""),SQRT(B24*B24+D24*D24),"")</f>
        <v/>
      </c>
      <c r="D25" s="99" t="s">
        <v>35</v>
      </c>
      <c r="E25" s="100"/>
      <c r="F25" s="100"/>
      <c r="G25" s="26"/>
      <c r="H25" s="26"/>
      <c r="I25" s="11"/>
      <c r="J25" s="11"/>
      <c r="K25" s="11"/>
    </row>
    <row r="27" spans="1:11" x14ac:dyDescent="0.2">
      <c r="A27" s="95" t="s">
        <v>68</v>
      </c>
      <c r="B27" s="95"/>
      <c r="C27" s="95"/>
      <c r="D27" s="95"/>
      <c r="E27" s="95"/>
      <c r="F27" s="95"/>
      <c r="G27" s="95"/>
      <c r="H27" s="11"/>
      <c r="I27" s="11"/>
      <c r="J27" s="11"/>
      <c r="K27" s="11"/>
    </row>
    <row r="28" spans="1:11" x14ac:dyDescent="0.2">
      <c r="A28" s="24" t="s">
        <v>69</v>
      </c>
      <c r="B28" s="24"/>
      <c r="C28" s="24"/>
      <c r="D28" s="24"/>
      <c r="E28" s="24"/>
      <c r="F28" s="24"/>
      <c r="G28" s="24"/>
      <c r="H28" s="11"/>
      <c r="I28" s="11"/>
      <c r="J28" s="11"/>
      <c r="K28" s="11"/>
    </row>
    <row r="29" spans="1:11" x14ac:dyDescent="0.2">
      <c r="A29" s="11"/>
      <c r="B29" s="11" t="s">
        <v>70</v>
      </c>
      <c r="C29" s="11" t="s">
        <v>71</v>
      </c>
      <c r="D29" s="11" t="s">
        <v>65</v>
      </c>
      <c r="E29" s="11" t="s">
        <v>66</v>
      </c>
      <c r="F29" s="11"/>
      <c r="G29" s="11"/>
      <c r="H29" s="11"/>
      <c r="I29" s="11"/>
      <c r="J29" s="11"/>
      <c r="K29" s="11"/>
    </row>
    <row r="30" spans="1:11" x14ac:dyDescent="0.2">
      <c r="A30" s="11" t="s">
        <v>72</v>
      </c>
      <c r="B30" s="8"/>
      <c r="C30" s="8"/>
      <c r="D30" s="45" t="str">
        <f t="shared" ref="D30:D41" si="0">IF(AND(C30&lt;&gt;"",B30&lt;&gt;""),(C30-B30),"")</f>
        <v/>
      </c>
      <c r="E30" s="48" t="str">
        <f t="shared" ref="E30:E41" si="1">IF(D30&lt;&gt;"",D30*D30,"")</f>
        <v/>
      </c>
      <c r="F30" s="57" t="s">
        <v>117</v>
      </c>
      <c r="G30" s="101"/>
      <c r="H30" s="102"/>
      <c r="I30" s="11"/>
      <c r="J30" s="11"/>
      <c r="K30" s="11"/>
    </row>
    <row r="31" spans="1:11" x14ac:dyDescent="0.2">
      <c r="A31" s="11" t="s">
        <v>73</v>
      </c>
      <c r="B31" s="8"/>
      <c r="C31" s="8"/>
      <c r="D31" s="45" t="str">
        <f t="shared" si="0"/>
        <v/>
      </c>
      <c r="E31" s="48" t="str">
        <f t="shared" si="1"/>
        <v/>
      </c>
      <c r="F31" s="24"/>
      <c r="G31" s="103"/>
      <c r="H31" s="104"/>
      <c r="I31" s="11"/>
      <c r="J31" s="11"/>
      <c r="K31" s="11"/>
    </row>
    <row r="32" spans="1:11" x14ac:dyDescent="0.2">
      <c r="A32" s="11" t="s">
        <v>74</v>
      </c>
      <c r="B32" s="8"/>
      <c r="C32" s="8"/>
      <c r="D32" s="45" t="str">
        <f t="shared" si="0"/>
        <v/>
      </c>
      <c r="E32" s="48" t="str">
        <f t="shared" si="1"/>
        <v/>
      </c>
      <c r="F32" s="24"/>
      <c r="G32" s="103"/>
      <c r="H32" s="104"/>
      <c r="I32" s="11"/>
      <c r="J32" s="11"/>
      <c r="K32" s="11"/>
    </row>
    <row r="33" spans="1:11" x14ac:dyDescent="0.2">
      <c r="A33" s="11" t="s">
        <v>75</v>
      </c>
      <c r="B33" s="8"/>
      <c r="C33" s="8"/>
      <c r="D33" s="45" t="str">
        <f t="shared" si="0"/>
        <v/>
      </c>
      <c r="E33" s="48" t="str">
        <f t="shared" si="1"/>
        <v/>
      </c>
      <c r="F33" s="24"/>
      <c r="G33" s="103"/>
      <c r="H33" s="104"/>
      <c r="I33" s="11"/>
      <c r="J33" s="11"/>
      <c r="K33" s="11"/>
    </row>
    <row r="34" spans="1:11" x14ac:dyDescent="0.2">
      <c r="A34" s="11" t="s">
        <v>76</v>
      </c>
      <c r="B34" s="8"/>
      <c r="C34" s="8"/>
      <c r="D34" s="45" t="str">
        <f t="shared" si="0"/>
        <v/>
      </c>
      <c r="E34" s="48" t="str">
        <f t="shared" si="1"/>
        <v/>
      </c>
      <c r="F34" s="24"/>
      <c r="G34" s="103"/>
      <c r="H34" s="104"/>
      <c r="I34" s="11"/>
      <c r="J34" s="11"/>
      <c r="K34" s="11"/>
    </row>
    <row r="35" spans="1:11" x14ac:dyDescent="0.2">
      <c r="A35" s="11" t="s">
        <v>77</v>
      </c>
      <c r="B35" s="8"/>
      <c r="C35" s="8"/>
      <c r="D35" s="45" t="str">
        <f t="shared" si="0"/>
        <v/>
      </c>
      <c r="E35" s="48" t="str">
        <f t="shared" si="1"/>
        <v/>
      </c>
      <c r="F35" s="24"/>
      <c r="G35" s="103"/>
      <c r="H35" s="104"/>
      <c r="I35" s="11"/>
      <c r="J35" s="11"/>
      <c r="K35" s="11"/>
    </row>
    <row r="36" spans="1:11" x14ac:dyDescent="0.2">
      <c r="A36" s="11" t="s">
        <v>78</v>
      </c>
      <c r="B36" s="8"/>
      <c r="C36" s="8"/>
      <c r="D36" s="45" t="str">
        <f t="shared" si="0"/>
        <v/>
      </c>
      <c r="E36" s="48" t="str">
        <f t="shared" si="1"/>
        <v/>
      </c>
      <c r="F36" s="24"/>
      <c r="G36" s="103"/>
      <c r="H36" s="104"/>
      <c r="I36" s="11"/>
      <c r="J36" s="11"/>
      <c r="K36" s="11"/>
    </row>
    <row r="37" spans="1:11" x14ac:dyDescent="0.2">
      <c r="A37" s="11" t="s">
        <v>79</v>
      </c>
      <c r="B37" s="8"/>
      <c r="C37" s="8"/>
      <c r="D37" s="45" t="str">
        <f t="shared" si="0"/>
        <v/>
      </c>
      <c r="E37" s="48" t="str">
        <f t="shared" si="1"/>
        <v/>
      </c>
      <c r="F37" s="24"/>
      <c r="G37" s="103"/>
      <c r="H37" s="104"/>
      <c r="I37" s="11"/>
      <c r="J37" s="11"/>
      <c r="K37" s="11"/>
    </row>
    <row r="38" spans="1:11" x14ac:dyDescent="0.2">
      <c r="A38" s="11" t="s">
        <v>80</v>
      </c>
      <c r="B38" s="8"/>
      <c r="C38" s="8"/>
      <c r="D38" s="45" t="str">
        <f t="shared" si="0"/>
        <v/>
      </c>
      <c r="E38" s="48" t="str">
        <f t="shared" si="1"/>
        <v/>
      </c>
      <c r="F38" s="24"/>
      <c r="G38" s="103"/>
      <c r="H38" s="104"/>
      <c r="I38" s="11"/>
      <c r="J38" s="11"/>
      <c r="K38" s="11"/>
    </row>
    <row r="39" spans="1:11" x14ac:dyDescent="0.2">
      <c r="A39" s="11" t="s">
        <v>81</v>
      </c>
      <c r="B39" s="8"/>
      <c r="C39" s="8"/>
      <c r="D39" s="45" t="str">
        <f t="shared" si="0"/>
        <v/>
      </c>
      <c r="E39" s="48" t="str">
        <f t="shared" si="1"/>
        <v/>
      </c>
      <c r="F39" s="24"/>
      <c r="G39" s="103"/>
      <c r="H39" s="104"/>
      <c r="I39" s="11"/>
      <c r="J39" s="11"/>
      <c r="K39" s="11"/>
    </row>
    <row r="40" spans="1:11" x14ac:dyDescent="0.2">
      <c r="A40" s="11" t="s">
        <v>82</v>
      </c>
      <c r="B40" s="8"/>
      <c r="C40" s="8"/>
      <c r="D40" s="45" t="str">
        <f t="shared" si="0"/>
        <v/>
      </c>
      <c r="E40" s="48" t="str">
        <f t="shared" si="1"/>
        <v/>
      </c>
      <c r="F40" s="24"/>
      <c r="G40" s="103"/>
      <c r="H40" s="104"/>
      <c r="I40" s="11"/>
      <c r="J40" s="11"/>
      <c r="K40" s="11"/>
    </row>
    <row r="41" spans="1:11" x14ac:dyDescent="0.2">
      <c r="A41" s="11" t="s">
        <v>83</v>
      </c>
      <c r="B41" s="8"/>
      <c r="C41" s="8"/>
      <c r="D41" s="45" t="str">
        <f t="shared" si="0"/>
        <v/>
      </c>
      <c r="E41" s="48" t="str">
        <f t="shared" si="1"/>
        <v/>
      </c>
      <c r="F41" s="24"/>
      <c r="G41" s="103"/>
      <c r="H41" s="104"/>
      <c r="I41" s="11"/>
      <c r="J41" s="11"/>
      <c r="K41" s="11"/>
    </row>
    <row r="42" spans="1:11" ht="15.75" x14ac:dyDescent="0.3">
      <c r="A42" s="11"/>
      <c r="B42" s="11"/>
      <c r="C42" s="11"/>
      <c r="D42" s="59" t="s">
        <v>121</v>
      </c>
      <c r="E42" s="48" t="str">
        <f>IF(E30&lt;&gt;"",SQRT(SUM(E30:E41)/COUNT(E30:E41)),"")</f>
        <v/>
      </c>
      <c r="F42" s="24"/>
      <c r="G42" s="105"/>
      <c r="H42" s="106"/>
      <c r="I42" s="11"/>
      <c r="J42" s="11"/>
      <c r="K42" s="11"/>
    </row>
    <row r="43" spans="1:11" x14ac:dyDescent="0.2">
      <c r="A43" s="24" t="s">
        <v>84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5" customHeight="1" x14ac:dyDescent="0.2">
      <c r="A44" s="36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ht="30" customHeight="1" x14ac:dyDescent="0.2">
      <c r="A45" s="36"/>
      <c r="B45" s="11"/>
      <c r="C45" s="39">
        <v>2</v>
      </c>
      <c r="D45" s="11"/>
      <c r="E45" s="11"/>
      <c r="F45" s="11"/>
      <c r="G45" s="11"/>
      <c r="H45" s="11"/>
      <c r="I45" s="11"/>
      <c r="J45" s="11"/>
      <c r="K45" s="11"/>
    </row>
    <row r="46" spans="1:11" ht="15.75" x14ac:dyDescent="0.3">
      <c r="A46" s="11"/>
      <c r="B46" s="11" t="s">
        <v>12</v>
      </c>
      <c r="C46" s="11" t="s">
        <v>85</v>
      </c>
      <c r="D46" s="11" t="s">
        <v>4</v>
      </c>
      <c r="E46" s="11"/>
      <c r="F46" s="11" t="s">
        <v>86</v>
      </c>
      <c r="G46" s="37" t="s">
        <v>87</v>
      </c>
      <c r="H46" s="11" t="s">
        <v>4</v>
      </c>
      <c r="I46" s="11"/>
      <c r="J46" s="11"/>
      <c r="K46" s="11"/>
    </row>
    <row r="47" spans="1:11" ht="18" customHeight="1" x14ac:dyDescent="0.2">
      <c r="A47" s="11" t="s">
        <v>72</v>
      </c>
      <c r="B47" s="47"/>
      <c r="C47" s="9"/>
      <c r="D47" s="45" t="str">
        <f t="shared" ref="D47:D58" si="2">IF(AND(B47&lt;&gt;"",C47&lt;&gt;""),IF($C$45=1,1.25*B47/SQRT(C47),B47/SQRT(C47)),"")</f>
        <v/>
      </c>
      <c r="E47" s="11"/>
      <c r="F47" s="47"/>
      <c r="G47" s="62"/>
      <c r="H47" s="45" t="str">
        <f>IF(F47&lt;&gt;"",IF(G47="1 s",F47,IF(G47="95%",F47/1.96,IF(G47="2 s",F47/2,IF(G47="99%",F47/2.58,IF(G47="3 s",F47/3,""))))),"")</f>
        <v/>
      </c>
      <c r="I47" s="11"/>
      <c r="J47" s="11"/>
      <c r="K47" s="11"/>
    </row>
    <row r="48" spans="1:11" ht="18" customHeight="1" x14ac:dyDescent="0.2">
      <c r="A48" s="11" t="s">
        <v>73</v>
      </c>
      <c r="B48" s="47"/>
      <c r="C48" s="9"/>
      <c r="D48" s="45" t="str">
        <f t="shared" si="2"/>
        <v/>
      </c>
      <c r="E48" s="11"/>
      <c r="F48" s="47"/>
      <c r="G48" s="62"/>
      <c r="H48" s="45" t="str">
        <f t="shared" ref="H48:H58" si="3">IF(F48&lt;&gt;"",IF(G48="1 s",F48,IF(G48="95%",F48/1.96,IF(G48="2 s",F48/2,IF(G48="99%",F48/2.58,IF(G48="3 s",F48/3,""))))),"")</f>
        <v/>
      </c>
      <c r="I48" s="11"/>
      <c r="J48" s="11"/>
      <c r="K48" s="11"/>
    </row>
    <row r="49" spans="1:11" ht="18" customHeight="1" x14ac:dyDescent="0.2">
      <c r="A49" s="11" t="s">
        <v>74</v>
      </c>
      <c r="B49" s="47"/>
      <c r="C49" s="9"/>
      <c r="D49" s="45" t="str">
        <f t="shared" si="2"/>
        <v/>
      </c>
      <c r="E49" s="11"/>
      <c r="F49" s="47"/>
      <c r="G49" s="62"/>
      <c r="H49" s="45" t="str">
        <f t="shared" si="3"/>
        <v/>
      </c>
      <c r="I49" s="11"/>
      <c r="J49" s="11"/>
      <c r="K49" s="11"/>
    </row>
    <row r="50" spans="1:11" ht="18" customHeight="1" x14ac:dyDescent="0.2">
      <c r="A50" s="11" t="s">
        <v>75</v>
      </c>
      <c r="B50" s="47"/>
      <c r="C50" s="9"/>
      <c r="D50" s="45" t="str">
        <f t="shared" si="2"/>
        <v/>
      </c>
      <c r="E50" s="11"/>
      <c r="F50" s="47"/>
      <c r="G50" s="62"/>
      <c r="H50" s="45" t="str">
        <f t="shared" si="3"/>
        <v/>
      </c>
      <c r="I50" s="11"/>
      <c r="J50" s="11"/>
      <c r="K50" s="11"/>
    </row>
    <row r="51" spans="1:11" ht="18" customHeight="1" x14ac:dyDescent="0.2">
      <c r="A51" s="11" t="s">
        <v>76</v>
      </c>
      <c r="B51" s="47"/>
      <c r="C51" s="9"/>
      <c r="D51" s="45" t="str">
        <f t="shared" si="2"/>
        <v/>
      </c>
      <c r="E51" s="11"/>
      <c r="F51" s="47"/>
      <c r="G51" s="62"/>
      <c r="H51" s="45" t="str">
        <f t="shared" si="3"/>
        <v/>
      </c>
      <c r="I51" s="11"/>
      <c r="J51" s="11"/>
      <c r="K51" s="11"/>
    </row>
    <row r="52" spans="1:11" ht="18" customHeight="1" x14ac:dyDescent="0.2">
      <c r="A52" s="11" t="s">
        <v>77</v>
      </c>
      <c r="B52" s="47"/>
      <c r="C52" s="9"/>
      <c r="D52" s="45" t="str">
        <f t="shared" si="2"/>
        <v/>
      </c>
      <c r="E52" s="11"/>
      <c r="F52" s="47"/>
      <c r="G52" s="62"/>
      <c r="H52" s="45" t="str">
        <f t="shared" si="3"/>
        <v/>
      </c>
      <c r="I52" s="11"/>
      <c r="J52" s="11"/>
      <c r="K52" s="11"/>
    </row>
    <row r="53" spans="1:11" ht="18" customHeight="1" x14ac:dyDescent="0.2">
      <c r="A53" s="11" t="s">
        <v>78</v>
      </c>
      <c r="B53" s="47"/>
      <c r="C53" s="9"/>
      <c r="D53" s="45" t="str">
        <f t="shared" si="2"/>
        <v/>
      </c>
      <c r="E53" s="11"/>
      <c r="F53" s="47"/>
      <c r="G53" s="62"/>
      <c r="H53" s="45" t="str">
        <f t="shared" si="3"/>
        <v/>
      </c>
      <c r="I53" s="11"/>
      <c r="J53" s="11"/>
      <c r="K53" s="11"/>
    </row>
    <row r="54" spans="1:11" ht="18" customHeight="1" x14ac:dyDescent="0.2">
      <c r="A54" s="11" t="s">
        <v>79</v>
      </c>
      <c r="B54" s="47"/>
      <c r="C54" s="9"/>
      <c r="D54" s="45" t="str">
        <f t="shared" si="2"/>
        <v/>
      </c>
      <c r="E54" s="11"/>
      <c r="F54" s="47"/>
      <c r="G54" s="62"/>
      <c r="H54" s="45" t="str">
        <f t="shared" si="3"/>
        <v/>
      </c>
      <c r="I54" s="11"/>
      <c r="J54" s="11"/>
      <c r="K54" s="11"/>
    </row>
    <row r="55" spans="1:11" ht="18" customHeight="1" x14ac:dyDescent="0.2">
      <c r="A55" s="11" t="s">
        <v>80</v>
      </c>
      <c r="B55" s="47"/>
      <c r="C55" s="9"/>
      <c r="D55" s="45" t="str">
        <f t="shared" si="2"/>
        <v/>
      </c>
      <c r="E55" s="11"/>
      <c r="F55" s="47"/>
      <c r="G55" s="62"/>
      <c r="H55" s="45" t="str">
        <f t="shared" si="3"/>
        <v/>
      </c>
      <c r="I55" s="11"/>
      <c r="J55" s="11"/>
      <c r="K55" s="11"/>
    </row>
    <row r="56" spans="1:11" ht="18" customHeight="1" x14ac:dyDescent="0.2">
      <c r="A56" s="11" t="s">
        <v>81</v>
      </c>
      <c r="B56" s="47"/>
      <c r="C56" s="9"/>
      <c r="D56" s="45" t="str">
        <f t="shared" si="2"/>
        <v/>
      </c>
      <c r="E56" s="11"/>
      <c r="F56" s="47"/>
      <c r="G56" s="62"/>
      <c r="H56" s="45" t="str">
        <f t="shared" si="3"/>
        <v/>
      </c>
      <c r="I56" s="11"/>
      <c r="J56" s="11"/>
      <c r="K56" s="11"/>
    </row>
    <row r="57" spans="1:11" ht="18" customHeight="1" x14ac:dyDescent="0.2">
      <c r="A57" s="11" t="s">
        <v>82</v>
      </c>
      <c r="B57" s="47"/>
      <c r="C57" s="9"/>
      <c r="D57" s="45" t="str">
        <f t="shared" si="2"/>
        <v/>
      </c>
      <c r="E57" s="11"/>
      <c r="F57" s="47"/>
      <c r="G57" s="62"/>
      <c r="H57" s="45" t="str">
        <f t="shared" si="3"/>
        <v/>
      </c>
      <c r="I57" s="11"/>
      <c r="J57" s="11"/>
      <c r="K57" s="11"/>
    </row>
    <row r="58" spans="1:11" ht="18" customHeight="1" x14ac:dyDescent="0.2">
      <c r="A58" s="11" t="s">
        <v>83</v>
      </c>
      <c r="B58" s="47"/>
      <c r="C58" s="9"/>
      <c r="D58" s="45" t="str">
        <f t="shared" si="2"/>
        <v/>
      </c>
      <c r="E58" s="11"/>
      <c r="F58" s="47"/>
      <c r="G58" s="62"/>
      <c r="H58" s="45" t="str">
        <f t="shared" si="3"/>
        <v/>
      </c>
      <c r="I58" s="11"/>
      <c r="J58" s="11"/>
      <c r="K58" s="11"/>
    </row>
    <row r="59" spans="1:11" x14ac:dyDescent="0.2">
      <c r="A59" s="11"/>
      <c r="B59" s="11"/>
      <c r="C59" s="11" t="s">
        <v>60</v>
      </c>
      <c r="D59" s="45" t="str">
        <f>IF(D47&lt;&gt;"",AVERAGE(D47:D58),"")</f>
        <v/>
      </c>
      <c r="E59" s="11"/>
      <c r="F59" s="11"/>
      <c r="G59" s="11" t="s">
        <v>60</v>
      </c>
      <c r="H59" s="45" t="str">
        <f>IF(H47&lt;&gt;"",AVERAGE(H47:H58),"")</f>
        <v/>
      </c>
      <c r="I59" s="11"/>
      <c r="J59" s="11"/>
      <c r="K59" s="11"/>
    </row>
    <row r="60" spans="1:11" ht="13.5" thickBo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ht="13.5" thickBot="1" x14ac:dyDescent="0.25">
      <c r="A61" s="26" t="s">
        <v>51</v>
      </c>
      <c r="B61" s="26"/>
      <c r="C61" s="44" t="str">
        <f>IF(E42&lt;&gt;"",    IF(D59&lt;&gt;"", SQRT(E42^2+D59^2), IF(H59&lt;&gt;"",  SQRT(E42^2+H59^2),"")                    ),"")</f>
        <v/>
      </c>
      <c r="D61" s="99" t="s">
        <v>35</v>
      </c>
      <c r="E61" s="100"/>
      <c r="F61" s="100"/>
      <c r="G61" s="26"/>
      <c r="H61" s="26"/>
      <c r="I61" s="11"/>
      <c r="J61" s="11"/>
      <c r="K61" s="11"/>
    </row>
    <row r="63" spans="1:11" x14ac:dyDescent="0.2">
      <c r="A63" s="95" t="s">
        <v>88</v>
      </c>
      <c r="B63" s="95"/>
      <c r="C63" s="95"/>
      <c r="D63" s="95"/>
      <c r="E63" s="95"/>
      <c r="F63" s="95"/>
      <c r="G63" s="95"/>
      <c r="H63" s="11"/>
      <c r="I63" s="11"/>
      <c r="J63" s="11"/>
      <c r="K63" s="11"/>
    </row>
    <row r="64" spans="1:11" x14ac:dyDescent="0.2">
      <c r="A64" s="31" t="s">
        <v>89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">
      <c r="A65" s="11" t="s">
        <v>90</v>
      </c>
      <c r="B65" s="11"/>
      <c r="C65" s="11"/>
      <c r="D65" s="8"/>
      <c r="E65" s="11"/>
      <c r="F65" s="11"/>
      <c r="G65" s="11"/>
      <c r="H65" s="11"/>
      <c r="I65" s="11"/>
      <c r="J65" s="11"/>
      <c r="K65" s="11"/>
    </row>
    <row r="66" spans="1:11" x14ac:dyDescent="0.2">
      <c r="A66" s="11" t="s">
        <v>91</v>
      </c>
      <c r="B66" s="11"/>
      <c r="C66" s="11"/>
      <c r="D66" s="8"/>
      <c r="E66" s="11"/>
      <c r="F66" s="11"/>
      <c r="G66" s="11"/>
      <c r="H66" s="11"/>
      <c r="I66" s="11"/>
      <c r="J66" s="11"/>
      <c r="K66" s="11"/>
    </row>
    <row r="67" spans="1:11" ht="18" customHeight="1" x14ac:dyDescent="0.2">
      <c r="A67" s="11" t="s">
        <v>92</v>
      </c>
      <c r="B67" s="11"/>
      <c r="C67" s="11"/>
      <c r="D67" s="62"/>
      <c r="E67" s="11"/>
      <c r="F67" s="11"/>
      <c r="G67" s="11"/>
      <c r="H67" s="11"/>
      <c r="I67" s="11"/>
      <c r="J67" s="11"/>
      <c r="K67" s="11"/>
    </row>
    <row r="68" spans="1:11" ht="15.75" x14ac:dyDescent="0.3">
      <c r="A68" s="11"/>
      <c r="B68" s="11"/>
      <c r="C68" s="11" t="s">
        <v>5</v>
      </c>
      <c r="D68" s="45" t="str">
        <f>IF(AND(D65&lt;&gt;"",D66&lt;&gt;""),IF(D67="1 s",D66,IF(D67="95%",D66/1.96,IF(D67="2 s",D66/2,IF(D67="99%",D66/2.58,IF(D67="3 s",D66/3,""))))),"")</f>
        <v/>
      </c>
      <c r="E68" s="11"/>
      <c r="F68" s="11"/>
      <c r="G68" s="11"/>
      <c r="H68" s="11"/>
      <c r="I68" s="11"/>
      <c r="J68" s="11"/>
      <c r="K68" s="11"/>
    </row>
    <row r="69" spans="1:11" x14ac:dyDescent="0.2">
      <c r="A69" s="31" t="s">
        <v>93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">
      <c r="A70" s="11" t="s">
        <v>94</v>
      </c>
      <c r="B70" s="11"/>
      <c r="C70" s="11"/>
      <c r="D70" s="11"/>
      <c r="E70" s="43"/>
      <c r="F70" s="11" t="s">
        <v>96</v>
      </c>
      <c r="G70" s="45" t="str">
        <f>IF(E70&lt;&gt;"",E70/SQRT(3),"")</f>
        <v/>
      </c>
      <c r="H70" s="11"/>
      <c r="I70" s="11"/>
      <c r="J70" s="11"/>
      <c r="K70" s="11"/>
    </row>
    <row r="71" spans="1:11" x14ac:dyDescent="0.2">
      <c r="A71" s="11" t="s">
        <v>95</v>
      </c>
      <c r="B71" s="11"/>
      <c r="C71" s="11"/>
      <c r="D71" s="11"/>
      <c r="E71" s="43"/>
      <c r="F71" s="11"/>
      <c r="G71" s="11"/>
      <c r="H71" s="11"/>
      <c r="I71" s="11"/>
      <c r="J71" s="11"/>
      <c r="K71" s="11"/>
    </row>
    <row r="72" spans="1:11" ht="15.75" x14ac:dyDescent="0.3">
      <c r="A72" s="11"/>
      <c r="B72" s="11"/>
      <c r="C72" s="11"/>
      <c r="D72" s="59" t="s">
        <v>122</v>
      </c>
      <c r="E72" s="45" t="str">
        <f>IF(AND(E70&lt;&gt;"",E71&lt;&gt;""),SQRT(G70*G70+E71*E71),"")</f>
        <v/>
      </c>
      <c r="F72" s="11"/>
      <c r="G72" s="11"/>
      <c r="H72" s="11"/>
      <c r="I72" s="11"/>
      <c r="J72" s="11"/>
      <c r="K72" s="11"/>
    </row>
    <row r="73" spans="1:11" ht="15.75" x14ac:dyDescent="0.3">
      <c r="A73" s="31" t="s">
        <v>97</v>
      </c>
      <c r="B73" s="11"/>
      <c r="C73" s="11"/>
      <c r="D73" s="59" t="s">
        <v>123</v>
      </c>
      <c r="E73" s="45" t="str">
        <f>IF(AND(D68&lt;&gt;"",E72&lt;&gt;""),SQRT(D68*D68+E72*E72),"")</f>
        <v/>
      </c>
      <c r="F73" s="11"/>
      <c r="G73" s="11"/>
      <c r="H73" s="11"/>
      <c r="I73" s="11"/>
      <c r="J73" s="11"/>
      <c r="K73" s="11"/>
    </row>
    <row r="74" spans="1:11" x14ac:dyDescent="0.2">
      <c r="A74" s="31" t="s">
        <v>98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">
      <c r="A75" s="11"/>
      <c r="B75" s="11" t="s">
        <v>99</v>
      </c>
      <c r="C75" s="11" t="s">
        <v>65</v>
      </c>
      <c r="D75" s="11" t="s">
        <v>66</v>
      </c>
      <c r="E75" s="11"/>
      <c r="F75" s="11"/>
      <c r="G75" s="11"/>
      <c r="H75" s="11"/>
      <c r="I75" s="11"/>
      <c r="J75" s="11"/>
      <c r="K75" s="11"/>
    </row>
    <row r="76" spans="1:11" x14ac:dyDescent="0.2">
      <c r="A76" s="11">
        <v>1</v>
      </c>
      <c r="B76" s="8"/>
      <c r="C76" s="8"/>
      <c r="D76" s="48" t="str">
        <f>IF(C76&lt;&gt;"",C76*C76,"")</f>
        <v/>
      </c>
      <c r="E76" s="11"/>
      <c r="F76" s="57" t="s">
        <v>117</v>
      </c>
      <c r="G76" s="101"/>
      <c r="H76" s="102"/>
      <c r="I76" s="11"/>
      <c r="J76" s="11"/>
      <c r="K76" s="11"/>
    </row>
    <row r="77" spans="1:11" x14ac:dyDescent="0.2">
      <c r="A77" s="11">
        <v>2</v>
      </c>
      <c r="B77" s="8"/>
      <c r="C77" s="8"/>
      <c r="D77" s="48" t="str">
        <f t="shared" ref="D77:D87" si="4">IF(C77&lt;&gt;"",C77*C77,"")</f>
        <v/>
      </c>
      <c r="E77" s="11"/>
      <c r="F77" s="24"/>
      <c r="G77" s="103"/>
      <c r="H77" s="104"/>
      <c r="I77" s="11"/>
      <c r="J77" s="11"/>
      <c r="K77" s="11"/>
    </row>
    <row r="78" spans="1:11" x14ac:dyDescent="0.2">
      <c r="A78" s="11">
        <v>3</v>
      </c>
      <c r="B78" s="8"/>
      <c r="C78" s="8"/>
      <c r="D78" s="48" t="str">
        <f t="shared" si="4"/>
        <v/>
      </c>
      <c r="E78" s="11"/>
      <c r="F78" s="24"/>
      <c r="G78" s="103"/>
      <c r="H78" s="104"/>
      <c r="I78" s="11"/>
      <c r="J78" s="11"/>
      <c r="K78" s="11"/>
    </row>
    <row r="79" spans="1:11" x14ac:dyDescent="0.2">
      <c r="A79" s="11">
        <v>4</v>
      </c>
      <c r="B79" s="8"/>
      <c r="C79" s="8"/>
      <c r="D79" s="48" t="str">
        <f t="shared" si="4"/>
        <v/>
      </c>
      <c r="E79" s="11"/>
      <c r="F79" s="24"/>
      <c r="G79" s="103"/>
      <c r="H79" s="104"/>
      <c r="I79" s="11"/>
      <c r="J79" s="11"/>
      <c r="K79" s="11"/>
    </row>
    <row r="80" spans="1:11" x14ac:dyDescent="0.2">
      <c r="A80" s="11">
        <v>5</v>
      </c>
      <c r="B80" s="8"/>
      <c r="C80" s="8"/>
      <c r="D80" s="48" t="str">
        <f t="shared" si="4"/>
        <v/>
      </c>
      <c r="E80" s="11"/>
      <c r="F80" s="24"/>
      <c r="G80" s="103"/>
      <c r="H80" s="104"/>
      <c r="I80" s="11"/>
      <c r="J80" s="11"/>
      <c r="K80" s="11"/>
    </row>
    <row r="81" spans="1:11" x14ac:dyDescent="0.2">
      <c r="A81" s="11">
        <v>6</v>
      </c>
      <c r="B81" s="8"/>
      <c r="C81" s="8"/>
      <c r="D81" s="48" t="str">
        <f t="shared" si="4"/>
        <v/>
      </c>
      <c r="E81" s="11"/>
      <c r="F81" s="24"/>
      <c r="G81" s="103"/>
      <c r="H81" s="104"/>
      <c r="I81" s="11"/>
      <c r="J81" s="11"/>
      <c r="K81" s="11"/>
    </row>
    <row r="82" spans="1:11" x14ac:dyDescent="0.2">
      <c r="A82" s="11">
        <v>7</v>
      </c>
      <c r="B82" s="8"/>
      <c r="C82" s="8"/>
      <c r="D82" s="48" t="str">
        <f t="shared" si="4"/>
        <v/>
      </c>
      <c r="E82" s="11"/>
      <c r="F82" s="24"/>
      <c r="G82" s="103"/>
      <c r="H82" s="104"/>
      <c r="I82" s="11"/>
      <c r="J82" s="11"/>
      <c r="K82" s="11"/>
    </row>
    <row r="83" spans="1:11" x14ac:dyDescent="0.2">
      <c r="A83" s="11">
        <v>8</v>
      </c>
      <c r="B83" s="8"/>
      <c r="C83" s="8"/>
      <c r="D83" s="48" t="str">
        <f t="shared" si="4"/>
        <v/>
      </c>
      <c r="E83" s="11"/>
      <c r="F83" s="24"/>
      <c r="G83" s="103"/>
      <c r="H83" s="104"/>
      <c r="I83" s="11"/>
      <c r="J83" s="11"/>
      <c r="K83" s="11"/>
    </row>
    <row r="84" spans="1:11" x14ac:dyDescent="0.2">
      <c r="A84" s="11">
        <v>9</v>
      </c>
      <c r="B84" s="8"/>
      <c r="C84" s="8"/>
      <c r="D84" s="48" t="str">
        <f t="shared" si="4"/>
        <v/>
      </c>
      <c r="E84" s="11"/>
      <c r="F84" s="24"/>
      <c r="G84" s="103"/>
      <c r="H84" s="104"/>
      <c r="I84" s="11"/>
      <c r="J84" s="11"/>
      <c r="K84" s="11"/>
    </row>
    <row r="85" spans="1:11" x14ac:dyDescent="0.2">
      <c r="A85" s="11">
        <v>10</v>
      </c>
      <c r="B85" s="8"/>
      <c r="C85" s="8"/>
      <c r="D85" s="48" t="str">
        <f t="shared" si="4"/>
        <v/>
      </c>
      <c r="E85" s="11"/>
      <c r="F85" s="24"/>
      <c r="G85" s="103"/>
      <c r="H85" s="104"/>
      <c r="I85" s="11"/>
      <c r="J85" s="11"/>
      <c r="K85" s="11"/>
    </row>
    <row r="86" spans="1:11" x14ac:dyDescent="0.2">
      <c r="A86" s="11">
        <v>11</v>
      </c>
      <c r="B86" s="8"/>
      <c r="C86" s="8"/>
      <c r="D86" s="48" t="str">
        <f t="shared" si="4"/>
        <v/>
      </c>
      <c r="E86" s="11"/>
      <c r="F86" s="24"/>
      <c r="G86" s="103"/>
      <c r="H86" s="104"/>
      <c r="I86" s="11"/>
      <c r="J86" s="11"/>
      <c r="K86" s="11"/>
    </row>
    <row r="87" spans="1:11" x14ac:dyDescent="0.2">
      <c r="A87" s="11">
        <v>12</v>
      </c>
      <c r="B87" s="8"/>
      <c r="C87" s="8"/>
      <c r="D87" s="48" t="str">
        <f t="shared" si="4"/>
        <v/>
      </c>
      <c r="E87" s="11"/>
      <c r="F87" s="24"/>
      <c r="G87" s="103"/>
      <c r="H87" s="104"/>
      <c r="I87" s="11"/>
      <c r="J87" s="11"/>
      <c r="K87" s="11"/>
    </row>
    <row r="88" spans="1:11" ht="16.5" thickBot="1" x14ac:dyDescent="0.35">
      <c r="A88" s="11"/>
      <c r="B88" s="11"/>
      <c r="C88" s="59" t="s">
        <v>121</v>
      </c>
      <c r="D88" s="48" t="str">
        <f>IF(AND(B76&lt;&gt;"",C76&lt;&gt;""),SQRT(SUM(D76:D87)/COUNT(D76:D87)),"")</f>
        <v/>
      </c>
      <c r="E88" s="11"/>
      <c r="F88" s="24"/>
      <c r="G88" s="105"/>
      <c r="H88" s="106"/>
      <c r="I88" s="11"/>
      <c r="J88" s="11"/>
      <c r="K88" s="11"/>
    </row>
    <row r="89" spans="1:11" ht="13.5" thickBot="1" x14ac:dyDescent="0.25">
      <c r="A89" s="26" t="s">
        <v>51</v>
      </c>
      <c r="B89" s="16"/>
      <c r="C89" s="44" t="str">
        <f>IF(AND(E73&lt;&gt;"",D88&lt;&gt;""),SQRT(E73*E73+D88*D88),"")</f>
        <v/>
      </c>
      <c r="D89" s="99" t="s">
        <v>35</v>
      </c>
      <c r="E89" s="100"/>
      <c r="F89" s="100"/>
      <c r="G89" s="16"/>
      <c r="H89" s="16"/>
      <c r="I89" s="11"/>
      <c r="J89" s="11"/>
      <c r="K89" s="11"/>
    </row>
  </sheetData>
  <mergeCells count="13">
    <mergeCell ref="A2:G2"/>
    <mergeCell ref="A1:D1"/>
    <mergeCell ref="E11:G11"/>
    <mergeCell ref="D25:F25"/>
    <mergeCell ref="G3:H10"/>
    <mergeCell ref="G15:H24"/>
    <mergeCell ref="D89:F89"/>
    <mergeCell ref="D61:F61"/>
    <mergeCell ref="A13:G13"/>
    <mergeCell ref="A27:G27"/>
    <mergeCell ref="A63:G63"/>
    <mergeCell ref="G30:H42"/>
    <mergeCell ref="G76:H88"/>
  </mergeCells>
  <phoneticPr fontId="0" type="noConversion"/>
  <dataValidations count="1">
    <dataValidation type="list" allowBlank="1" showInputMessage="1" showErrorMessage="1" sqref="C5 D15:D18 G47:G58 D67">
      <formula1>"1 s,95%,2 s,99%,3 s"</formula1>
    </dataValidation>
  </dataValidations>
  <pageMargins left="0.78740157499999996" right="0.78740157499999996" top="0.64" bottom="0.67" header="0.4921259845" footer="0.35"/>
  <pageSetup paperSize="9" scale="98" fitToHeight="0" orientation="portrait" horizontalDpi="300" verticalDpi="300" r:id="rId1"/>
  <headerFooter alignWithMargins="0">
    <oddFooter>&amp;L&amp;8© 2010 ISWA Univ. Stuttgart, contact: Dr. Michael Koch, +49 711 685 65446, info@aqsbw.de</oddFooter>
  </headerFooter>
  <rowBreaks count="1" manualBreakCount="1">
    <brk id="42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Option Button 12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142875</xdr:rowOff>
                  </from>
                  <to>
                    <xdr:col>2</xdr:col>
                    <xdr:colOff>419100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5" name="Option Button 13">
              <controlPr defaultSize="0" autoFill="0" autoLine="0" autoPict="0">
                <anchor moveWithCells="1">
                  <from>
                    <xdr:col>2</xdr:col>
                    <xdr:colOff>371475</xdr:colOff>
                    <xdr:row>44</xdr:row>
                    <xdr:rowOff>142875</xdr:rowOff>
                  </from>
                  <to>
                    <xdr:col>3</xdr:col>
                    <xdr:colOff>676275</xdr:colOff>
                    <xdr:row>44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N105"/>
  <sheetViews>
    <sheetView workbookViewId="0">
      <selection activeCell="B2" sqref="B2"/>
    </sheetView>
  </sheetViews>
  <sheetFormatPr baseColWidth="10" defaultRowHeight="12.75" x14ac:dyDescent="0.2"/>
  <cols>
    <col min="1" max="1" width="4" bestFit="1" customWidth="1"/>
    <col min="2" max="6" width="9.7109375" customWidth="1"/>
    <col min="7" max="7" width="20.140625" bestFit="1" customWidth="1"/>
    <col min="12" max="12" width="17.85546875" customWidth="1"/>
  </cols>
  <sheetData>
    <row r="1" spans="1:14" x14ac:dyDescent="0.2">
      <c r="A1" s="2"/>
      <c r="B1" s="2" t="s">
        <v>100</v>
      </c>
      <c r="C1" s="2" t="s">
        <v>101</v>
      </c>
      <c r="D1" s="2" t="s">
        <v>102</v>
      </c>
      <c r="E1" s="2" t="s">
        <v>103</v>
      </c>
      <c r="F1" s="2" t="s">
        <v>104</v>
      </c>
      <c r="G1" s="2"/>
      <c r="H1" s="2"/>
      <c r="I1" s="2" t="s">
        <v>60</v>
      </c>
      <c r="J1" s="2" t="s">
        <v>108</v>
      </c>
      <c r="K1" s="2" t="s">
        <v>109</v>
      </c>
      <c r="L1" s="2"/>
      <c r="M1" s="2"/>
      <c r="N1" s="2"/>
    </row>
    <row r="2" spans="1:14" x14ac:dyDescent="0.2">
      <c r="A2" s="2">
        <v>1</v>
      </c>
      <c r="B2" s="8"/>
      <c r="C2" s="8"/>
      <c r="D2" s="8"/>
      <c r="E2" s="8"/>
      <c r="F2" s="8"/>
      <c r="G2" s="2" t="s">
        <v>105</v>
      </c>
      <c r="H2" s="3" t="str">
        <f>IF(B2&lt;&gt;"",COUNT(B2:F2),"")</f>
        <v/>
      </c>
      <c r="I2" s="3" t="str">
        <f>IF(B2&lt;&gt;"",AVERAGE(B2:F2),"")</f>
        <v/>
      </c>
      <c r="J2" s="3" t="str">
        <f>IF(B2&lt;&gt;"",MAX(B2:F2)-MIN(B2:F2),"")</f>
        <v/>
      </c>
      <c r="K2" s="1" t="str">
        <f>IF(B2&lt;&gt;"",J2/I2,"")</f>
        <v/>
      </c>
      <c r="L2" s="2" t="s">
        <v>110</v>
      </c>
      <c r="M2" s="5" t="str">
        <f>IF(I2&lt;&gt;"",AVERAGE(I2:I101),"")</f>
        <v/>
      </c>
      <c r="N2" s="2"/>
    </row>
    <row r="3" spans="1:14" x14ac:dyDescent="0.2">
      <c r="A3" s="2">
        <v>2</v>
      </c>
      <c r="B3" s="8"/>
      <c r="C3" s="8"/>
      <c r="D3" s="8"/>
      <c r="E3" s="8"/>
      <c r="F3" s="8"/>
      <c r="G3" s="2" t="s">
        <v>106</v>
      </c>
      <c r="H3" s="3" t="str">
        <f>IF(AND(B2&lt;&gt;"",H2&lt;&gt;""),IF(H2=2,M3/1.128,IF(H2=3,M3/1.693,IF(H2=4,M3/2.059,IF(H2=5,M3/2.326,"")))),"")</f>
        <v/>
      </c>
      <c r="I3" s="3" t="str">
        <f t="shared" ref="I3:I66" si="0">IF(B3&lt;&gt;"",AVERAGE(B3:F3),"")</f>
        <v/>
      </c>
      <c r="J3" s="3" t="str">
        <f t="shared" ref="J3:J66" si="1">IF(B3&lt;&gt;"",MAX(B3:F3)-MIN(B3:F3),"")</f>
        <v/>
      </c>
      <c r="K3" s="1" t="str">
        <f t="shared" ref="K3:K66" si="2">IF(B3&lt;&gt;"",J3/I3,"")</f>
        <v/>
      </c>
      <c r="L3" s="2" t="s">
        <v>111</v>
      </c>
      <c r="M3" s="3" t="str">
        <f>IF(J2&lt;&gt;"",AVERAGE(J2:J101),"")</f>
        <v/>
      </c>
      <c r="N3" s="2"/>
    </row>
    <row r="4" spans="1:14" x14ac:dyDescent="0.2">
      <c r="A4" s="2">
        <v>3</v>
      </c>
      <c r="B4" s="8"/>
      <c r="C4" s="8"/>
      <c r="D4" s="8"/>
      <c r="E4" s="8"/>
      <c r="F4" s="8"/>
      <c r="G4" s="2" t="s">
        <v>107</v>
      </c>
      <c r="H4" s="1" t="str">
        <f>IF(H3&lt;&gt;"",IF(H2=2,M4/1.128,IF(H2=3,M4/1.693,IF(H2=4,M4/2.059,IF(H2=5,M4/2.326,"")))),"")</f>
        <v/>
      </c>
      <c r="I4" s="3" t="str">
        <f t="shared" si="0"/>
        <v/>
      </c>
      <c r="J4" s="3" t="str">
        <f t="shared" si="1"/>
        <v/>
      </c>
      <c r="K4" s="1" t="str">
        <f t="shared" si="2"/>
        <v/>
      </c>
      <c r="L4" s="2" t="s">
        <v>112</v>
      </c>
      <c r="M4" s="4" t="str">
        <f>IF(K2&lt;&gt;"",AVERAGE(K2:K101),"")</f>
        <v/>
      </c>
      <c r="N4" s="2"/>
    </row>
    <row r="5" spans="1:14" x14ac:dyDescent="0.2">
      <c r="A5" s="2">
        <v>4</v>
      </c>
      <c r="B5" s="8"/>
      <c r="C5" s="8"/>
      <c r="D5" s="8"/>
      <c r="E5" s="8"/>
      <c r="F5" s="8"/>
      <c r="G5" s="2"/>
      <c r="H5" s="2"/>
      <c r="I5" s="3" t="str">
        <f t="shared" si="0"/>
        <v/>
      </c>
      <c r="J5" s="3" t="str">
        <f t="shared" si="1"/>
        <v/>
      </c>
      <c r="K5" s="1" t="str">
        <f t="shared" si="2"/>
        <v/>
      </c>
      <c r="L5" s="2"/>
      <c r="M5" s="2"/>
      <c r="N5" s="2"/>
    </row>
    <row r="6" spans="1:14" x14ac:dyDescent="0.2">
      <c r="A6" s="2">
        <v>5</v>
      </c>
      <c r="B6" s="8"/>
      <c r="C6" s="8"/>
      <c r="D6" s="8"/>
      <c r="E6" s="8"/>
      <c r="F6" s="8"/>
      <c r="G6" s="2"/>
      <c r="H6" s="2"/>
      <c r="I6" s="3" t="str">
        <f t="shared" si="0"/>
        <v/>
      </c>
      <c r="J6" s="3" t="str">
        <f t="shared" si="1"/>
        <v/>
      </c>
      <c r="K6" s="1" t="str">
        <f t="shared" si="2"/>
        <v/>
      </c>
      <c r="L6" s="2"/>
      <c r="M6" s="2"/>
      <c r="N6" s="2"/>
    </row>
    <row r="7" spans="1:14" x14ac:dyDescent="0.2">
      <c r="A7" s="2">
        <v>6</v>
      </c>
      <c r="B7" s="8"/>
      <c r="C7" s="8"/>
      <c r="D7" s="10"/>
      <c r="E7" s="8"/>
      <c r="F7" s="8"/>
      <c r="G7" s="2"/>
      <c r="H7" s="2"/>
      <c r="I7" s="3" t="str">
        <f>IF(B7&lt;&gt;"",AVERAGE(B7:F7),"")</f>
        <v/>
      </c>
      <c r="J7" s="3" t="str">
        <f>IF(B7&lt;&gt;"",MAX(B7:F7)-MIN(B7:F7),"")</f>
        <v/>
      </c>
      <c r="K7" s="1" t="str">
        <f>IF(B7&lt;&gt;"",J7/I7,"")</f>
        <v/>
      </c>
      <c r="L7" s="2" t="s">
        <v>117</v>
      </c>
      <c r="M7" s="2"/>
      <c r="N7" s="2"/>
    </row>
    <row r="8" spans="1:14" x14ac:dyDescent="0.2">
      <c r="A8" s="2">
        <v>7</v>
      </c>
      <c r="B8" s="8"/>
      <c r="C8" s="8"/>
      <c r="D8" s="8"/>
      <c r="E8" s="8"/>
      <c r="F8" s="8"/>
      <c r="G8" s="2"/>
      <c r="H8" s="2"/>
      <c r="I8" s="3" t="str">
        <f t="shared" si="0"/>
        <v/>
      </c>
      <c r="J8" s="3" t="str">
        <f t="shared" si="1"/>
        <v/>
      </c>
      <c r="K8" s="1" t="str">
        <f t="shared" si="2"/>
        <v/>
      </c>
      <c r="L8" s="107"/>
      <c r="M8" s="108"/>
      <c r="N8" s="2"/>
    </row>
    <row r="9" spans="1:14" x14ac:dyDescent="0.2">
      <c r="A9" s="2">
        <v>8</v>
      </c>
      <c r="B9" s="8"/>
      <c r="C9" s="8"/>
      <c r="D9" s="8"/>
      <c r="E9" s="8"/>
      <c r="F9" s="8"/>
      <c r="G9" s="2"/>
      <c r="H9" s="2"/>
      <c r="I9" s="3" t="str">
        <f t="shared" si="0"/>
        <v/>
      </c>
      <c r="J9" s="3" t="str">
        <f t="shared" si="1"/>
        <v/>
      </c>
      <c r="K9" s="1" t="str">
        <f t="shared" si="2"/>
        <v/>
      </c>
      <c r="L9" s="109"/>
      <c r="M9" s="110"/>
      <c r="N9" s="2"/>
    </row>
    <row r="10" spans="1:14" x14ac:dyDescent="0.2">
      <c r="A10" s="2">
        <v>9</v>
      </c>
      <c r="B10" s="8"/>
      <c r="C10" s="8"/>
      <c r="D10" s="8"/>
      <c r="E10" s="8"/>
      <c r="F10" s="8"/>
      <c r="G10" s="2"/>
      <c r="H10" s="2"/>
      <c r="I10" s="3" t="str">
        <f t="shared" si="0"/>
        <v/>
      </c>
      <c r="J10" s="3" t="str">
        <f t="shared" si="1"/>
        <v/>
      </c>
      <c r="K10" s="1" t="str">
        <f t="shared" si="2"/>
        <v/>
      </c>
      <c r="L10" s="109"/>
      <c r="M10" s="110"/>
      <c r="N10" s="2"/>
    </row>
    <row r="11" spans="1:14" x14ac:dyDescent="0.2">
      <c r="A11" s="2">
        <v>10</v>
      </c>
      <c r="B11" s="8"/>
      <c r="C11" s="8"/>
      <c r="D11" s="8"/>
      <c r="E11" s="8"/>
      <c r="F11" s="8"/>
      <c r="G11" s="2"/>
      <c r="H11" s="2"/>
      <c r="I11" s="3" t="str">
        <f t="shared" si="0"/>
        <v/>
      </c>
      <c r="J11" s="3" t="str">
        <f t="shared" si="1"/>
        <v/>
      </c>
      <c r="K11" s="1" t="str">
        <f t="shared" si="2"/>
        <v/>
      </c>
      <c r="L11" s="109"/>
      <c r="M11" s="110"/>
      <c r="N11" s="2"/>
    </row>
    <row r="12" spans="1:14" x14ac:dyDescent="0.2">
      <c r="A12" s="2">
        <v>11</v>
      </c>
      <c r="B12" s="8"/>
      <c r="C12" s="8"/>
      <c r="D12" s="8"/>
      <c r="E12" s="8"/>
      <c r="F12" s="8"/>
      <c r="G12" s="2"/>
      <c r="H12" s="2"/>
      <c r="I12" s="3" t="str">
        <f t="shared" si="0"/>
        <v/>
      </c>
      <c r="J12" s="3" t="str">
        <f t="shared" si="1"/>
        <v/>
      </c>
      <c r="K12" s="1" t="str">
        <f t="shared" si="2"/>
        <v/>
      </c>
      <c r="L12" s="109"/>
      <c r="M12" s="110"/>
      <c r="N12" s="2"/>
    </row>
    <row r="13" spans="1:14" x14ac:dyDescent="0.2">
      <c r="A13" s="2">
        <v>12</v>
      </c>
      <c r="B13" s="8"/>
      <c r="C13" s="8"/>
      <c r="D13" s="8"/>
      <c r="E13" s="8"/>
      <c r="F13" s="8"/>
      <c r="G13" s="2"/>
      <c r="H13" s="2"/>
      <c r="I13" s="3" t="str">
        <f t="shared" si="0"/>
        <v/>
      </c>
      <c r="J13" s="3" t="str">
        <f t="shared" si="1"/>
        <v/>
      </c>
      <c r="K13" s="1" t="str">
        <f t="shared" si="2"/>
        <v/>
      </c>
      <c r="L13" s="109"/>
      <c r="M13" s="110"/>
      <c r="N13" s="2"/>
    </row>
    <row r="14" spans="1:14" x14ac:dyDescent="0.2">
      <c r="A14" s="2">
        <v>13</v>
      </c>
      <c r="B14" s="8"/>
      <c r="C14" s="8"/>
      <c r="D14" s="8"/>
      <c r="E14" s="8"/>
      <c r="F14" s="8"/>
      <c r="G14" s="2"/>
      <c r="H14" s="2"/>
      <c r="I14" s="3" t="str">
        <f t="shared" si="0"/>
        <v/>
      </c>
      <c r="J14" s="3" t="str">
        <f t="shared" si="1"/>
        <v/>
      </c>
      <c r="K14" s="1" t="str">
        <f t="shared" si="2"/>
        <v/>
      </c>
      <c r="L14" s="109"/>
      <c r="M14" s="110"/>
      <c r="N14" s="2"/>
    </row>
    <row r="15" spans="1:14" x14ac:dyDescent="0.2">
      <c r="A15" s="2">
        <v>14</v>
      </c>
      <c r="B15" s="8"/>
      <c r="C15" s="8"/>
      <c r="D15" s="8"/>
      <c r="E15" s="8"/>
      <c r="F15" s="8"/>
      <c r="G15" s="2"/>
      <c r="H15" s="2"/>
      <c r="I15" s="3" t="str">
        <f t="shared" si="0"/>
        <v/>
      </c>
      <c r="J15" s="3" t="str">
        <f t="shared" si="1"/>
        <v/>
      </c>
      <c r="K15" s="1" t="str">
        <f t="shared" si="2"/>
        <v/>
      </c>
      <c r="L15" s="109"/>
      <c r="M15" s="110"/>
      <c r="N15" s="2"/>
    </row>
    <row r="16" spans="1:14" x14ac:dyDescent="0.2">
      <c r="A16" s="2">
        <v>15</v>
      </c>
      <c r="B16" s="8"/>
      <c r="C16" s="8"/>
      <c r="D16" s="8"/>
      <c r="E16" s="8"/>
      <c r="F16" s="8"/>
      <c r="G16" s="2"/>
      <c r="H16" s="2"/>
      <c r="I16" s="3" t="str">
        <f t="shared" si="0"/>
        <v/>
      </c>
      <c r="J16" s="3" t="str">
        <f t="shared" si="1"/>
        <v/>
      </c>
      <c r="K16" s="1" t="str">
        <f t="shared" si="2"/>
        <v/>
      </c>
      <c r="L16" s="109"/>
      <c r="M16" s="110"/>
      <c r="N16" s="2"/>
    </row>
    <row r="17" spans="1:14" x14ac:dyDescent="0.2">
      <c r="A17" s="2">
        <v>16</v>
      </c>
      <c r="B17" s="8"/>
      <c r="C17" s="8"/>
      <c r="D17" s="8"/>
      <c r="E17" s="8"/>
      <c r="F17" s="8"/>
      <c r="G17" s="2"/>
      <c r="H17" s="2"/>
      <c r="I17" s="3" t="str">
        <f t="shared" si="0"/>
        <v/>
      </c>
      <c r="J17" s="3" t="str">
        <f t="shared" si="1"/>
        <v/>
      </c>
      <c r="K17" s="1" t="str">
        <f t="shared" si="2"/>
        <v/>
      </c>
      <c r="L17" s="109"/>
      <c r="M17" s="110"/>
      <c r="N17" s="2"/>
    </row>
    <row r="18" spans="1:14" x14ac:dyDescent="0.2">
      <c r="A18" s="2">
        <v>17</v>
      </c>
      <c r="B18" s="8"/>
      <c r="C18" s="8"/>
      <c r="D18" s="8"/>
      <c r="E18" s="8"/>
      <c r="F18" s="8"/>
      <c r="G18" s="2"/>
      <c r="H18" s="2"/>
      <c r="I18" s="3" t="str">
        <f t="shared" si="0"/>
        <v/>
      </c>
      <c r="J18" s="3" t="str">
        <f t="shared" si="1"/>
        <v/>
      </c>
      <c r="K18" s="1" t="str">
        <f t="shared" si="2"/>
        <v/>
      </c>
      <c r="L18" s="109"/>
      <c r="M18" s="110"/>
      <c r="N18" s="2"/>
    </row>
    <row r="19" spans="1:14" x14ac:dyDescent="0.2">
      <c r="A19" s="2">
        <v>18</v>
      </c>
      <c r="B19" s="8"/>
      <c r="C19" s="8"/>
      <c r="D19" s="8"/>
      <c r="E19" s="8"/>
      <c r="F19" s="8"/>
      <c r="G19" s="2"/>
      <c r="H19" s="2"/>
      <c r="I19" s="3" t="str">
        <f t="shared" si="0"/>
        <v/>
      </c>
      <c r="J19" s="3" t="str">
        <f t="shared" si="1"/>
        <v/>
      </c>
      <c r="K19" s="1" t="str">
        <f t="shared" si="2"/>
        <v/>
      </c>
      <c r="L19" s="109"/>
      <c r="M19" s="110"/>
      <c r="N19" s="2"/>
    </row>
    <row r="20" spans="1:14" x14ac:dyDescent="0.2">
      <c r="A20" s="2">
        <v>19</v>
      </c>
      <c r="B20" s="8"/>
      <c r="C20" s="8"/>
      <c r="D20" s="8"/>
      <c r="E20" s="8"/>
      <c r="F20" s="8"/>
      <c r="G20" s="2"/>
      <c r="H20" s="2"/>
      <c r="I20" s="3" t="str">
        <f t="shared" si="0"/>
        <v/>
      </c>
      <c r="J20" s="3" t="str">
        <f t="shared" si="1"/>
        <v/>
      </c>
      <c r="K20" s="1" t="str">
        <f t="shared" si="2"/>
        <v/>
      </c>
      <c r="L20" s="111"/>
      <c r="M20" s="112"/>
      <c r="N20" s="2"/>
    </row>
    <row r="21" spans="1:14" x14ac:dyDescent="0.2">
      <c r="A21" s="2">
        <v>20</v>
      </c>
      <c r="B21" s="8"/>
      <c r="C21" s="8"/>
      <c r="D21" s="8"/>
      <c r="E21" s="8"/>
      <c r="F21" s="8"/>
      <c r="G21" s="2"/>
      <c r="H21" s="2"/>
      <c r="I21" s="3" t="str">
        <f t="shared" si="0"/>
        <v/>
      </c>
      <c r="J21" s="3" t="str">
        <f t="shared" si="1"/>
        <v/>
      </c>
      <c r="K21" s="1" t="str">
        <f t="shared" si="2"/>
        <v/>
      </c>
      <c r="L21" s="2"/>
      <c r="M21" s="2"/>
      <c r="N21" s="2"/>
    </row>
    <row r="22" spans="1:14" x14ac:dyDescent="0.2">
      <c r="A22" s="2">
        <v>21</v>
      </c>
      <c r="B22" s="8"/>
      <c r="C22" s="8"/>
      <c r="D22" s="8"/>
      <c r="E22" s="8"/>
      <c r="F22" s="8"/>
      <c r="G22" s="2"/>
      <c r="H22" s="2"/>
      <c r="I22" s="3" t="str">
        <f t="shared" si="0"/>
        <v/>
      </c>
      <c r="J22" s="3" t="str">
        <f t="shared" si="1"/>
        <v/>
      </c>
      <c r="K22" s="1" t="str">
        <f t="shared" si="2"/>
        <v/>
      </c>
      <c r="L22" s="2"/>
      <c r="M22" s="2"/>
      <c r="N22" s="2"/>
    </row>
    <row r="23" spans="1:14" x14ac:dyDescent="0.2">
      <c r="A23" s="2">
        <v>22</v>
      </c>
      <c r="B23" s="8"/>
      <c r="C23" s="8"/>
      <c r="D23" s="8"/>
      <c r="E23" s="8"/>
      <c r="F23" s="8"/>
      <c r="G23" s="2"/>
      <c r="H23" s="2"/>
      <c r="I23" s="3" t="str">
        <f t="shared" si="0"/>
        <v/>
      </c>
      <c r="J23" s="3" t="str">
        <f t="shared" si="1"/>
        <v/>
      </c>
      <c r="K23" s="1" t="str">
        <f t="shared" si="2"/>
        <v/>
      </c>
      <c r="L23" s="2"/>
      <c r="M23" s="2"/>
      <c r="N23" s="2"/>
    </row>
    <row r="24" spans="1:14" x14ac:dyDescent="0.2">
      <c r="A24" s="2">
        <v>23</v>
      </c>
      <c r="B24" s="8"/>
      <c r="C24" s="8"/>
      <c r="D24" s="8"/>
      <c r="E24" s="8"/>
      <c r="F24" s="8"/>
      <c r="G24" s="2"/>
      <c r="H24" s="2"/>
      <c r="I24" s="3" t="str">
        <f t="shared" si="0"/>
        <v/>
      </c>
      <c r="J24" s="3" t="str">
        <f t="shared" si="1"/>
        <v/>
      </c>
      <c r="K24" s="1" t="str">
        <f t="shared" si="2"/>
        <v/>
      </c>
      <c r="L24" s="2"/>
      <c r="M24" s="2"/>
      <c r="N24" s="2"/>
    </row>
    <row r="25" spans="1:14" x14ac:dyDescent="0.2">
      <c r="A25" s="2">
        <v>24</v>
      </c>
      <c r="B25" s="8"/>
      <c r="C25" s="8"/>
      <c r="D25" s="8"/>
      <c r="E25" s="8"/>
      <c r="F25" s="8"/>
      <c r="G25" s="2"/>
      <c r="H25" s="2"/>
      <c r="I25" s="3" t="str">
        <f t="shared" si="0"/>
        <v/>
      </c>
      <c r="J25" s="3" t="str">
        <f t="shared" si="1"/>
        <v/>
      </c>
      <c r="K25" s="1" t="str">
        <f t="shared" si="2"/>
        <v/>
      </c>
      <c r="L25" s="2"/>
      <c r="M25" s="2"/>
      <c r="N25" s="2"/>
    </row>
    <row r="26" spans="1:14" x14ac:dyDescent="0.2">
      <c r="A26" s="2">
        <v>25</v>
      </c>
      <c r="B26" s="8"/>
      <c r="C26" s="8"/>
      <c r="D26" s="8"/>
      <c r="E26" s="8"/>
      <c r="F26" s="8"/>
      <c r="G26" s="2"/>
      <c r="H26" s="2"/>
      <c r="I26" s="3" t="str">
        <f t="shared" si="0"/>
        <v/>
      </c>
      <c r="J26" s="3" t="str">
        <f t="shared" si="1"/>
        <v/>
      </c>
      <c r="K26" s="1" t="str">
        <f t="shared" si="2"/>
        <v/>
      </c>
      <c r="L26" s="2"/>
      <c r="M26" s="2"/>
      <c r="N26" s="2"/>
    </row>
    <row r="27" spans="1:14" x14ac:dyDescent="0.2">
      <c r="A27" s="2">
        <v>26</v>
      </c>
      <c r="B27" s="8"/>
      <c r="C27" s="8"/>
      <c r="D27" s="8"/>
      <c r="E27" s="8"/>
      <c r="F27" s="8"/>
      <c r="G27" s="2"/>
      <c r="H27" s="2"/>
      <c r="I27" s="3" t="str">
        <f t="shared" si="0"/>
        <v/>
      </c>
      <c r="J27" s="3" t="str">
        <f t="shared" si="1"/>
        <v/>
      </c>
      <c r="K27" s="1" t="str">
        <f t="shared" si="2"/>
        <v/>
      </c>
      <c r="L27" s="2"/>
      <c r="M27" s="2"/>
      <c r="N27" s="2"/>
    </row>
    <row r="28" spans="1:14" x14ac:dyDescent="0.2">
      <c r="A28" s="2">
        <v>27</v>
      </c>
      <c r="B28" s="8"/>
      <c r="C28" s="8"/>
      <c r="D28" s="8"/>
      <c r="E28" s="8"/>
      <c r="F28" s="8"/>
      <c r="G28" s="2"/>
      <c r="H28" s="2"/>
      <c r="I28" s="3" t="str">
        <f t="shared" si="0"/>
        <v/>
      </c>
      <c r="J28" s="3" t="str">
        <f t="shared" si="1"/>
        <v/>
      </c>
      <c r="K28" s="1" t="str">
        <f t="shared" si="2"/>
        <v/>
      </c>
      <c r="L28" s="2"/>
      <c r="M28" s="2"/>
      <c r="N28" s="2"/>
    </row>
    <row r="29" spans="1:14" x14ac:dyDescent="0.2">
      <c r="A29" s="2">
        <v>28</v>
      </c>
      <c r="B29" s="8"/>
      <c r="C29" s="8"/>
      <c r="D29" s="8"/>
      <c r="E29" s="8"/>
      <c r="F29" s="8"/>
      <c r="G29" s="2"/>
      <c r="H29" s="2"/>
      <c r="I29" s="3" t="str">
        <f t="shared" si="0"/>
        <v/>
      </c>
      <c r="J29" s="3" t="str">
        <f t="shared" si="1"/>
        <v/>
      </c>
      <c r="K29" s="1" t="str">
        <f t="shared" si="2"/>
        <v/>
      </c>
      <c r="L29" s="2"/>
      <c r="M29" s="2"/>
      <c r="N29" s="2"/>
    </row>
    <row r="30" spans="1:14" x14ac:dyDescent="0.2">
      <c r="A30" s="2">
        <v>29</v>
      </c>
      <c r="B30" s="8"/>
      <c r="C30" s="8"/>
      <c r="D30" s="8"/>
      <c r="E30" s="8"/>
      <c r="F30" s="8"/>
      <c r="G30" s="2"/>
      <c r="H30" s="2"/>
      <c r="I30" s="3" t="str">
        <f t="shared" si="0"/>
        <v/>
      </c>
      <c r="J30" s="3" t="str">
        <f t="shared" si="1"/>
        <v/>
      </c>
      <c r="K30" s="1" t="str">
        <f t="shared" si="2"/>
        <v/>
      </c>
      <c r="L30" s="2"/>
      <c r="M30" s="2"/>
      <c r="N30" s="2"/>
    </row>
    <row r="31" spans="1:14" x14ac:dyDescent="0.2">
      <c r="A31" s="2">
        <v>30</v>
      </c>
      <c r="B31" s="8"/>
      <c r="C31" s="8"/>
      <c r="D31" s="8"/>
      <c r="E31" s="8"/>
      <c r="F31" s="8"/>
      <c r="G31" s="2"/>
      <c r="H31" s="2"/>
      <c r="I31" s="3" t="str">
        <f t="shared" si="0"/>
        <v/>
      </c>
      <c r="J31" s="3" t="str">
        <f t="shared" si="1"/>
        <v/>
      </c>
      <c r="K31" s="1" t="str">
        <f t="shared" si="2"/>
        <v/>
      </c>
      <c r="L31" s="2"/>
      <c r="M31" s="2"/>
      <c r="N31" s="2"/>
    </row>
    <row r="32" spans="1:14" x14ac:dyDescent="0.2">
      <c r="A32" s="2">
        <v>31</v>
      </c>
      <c r="B32" s="8"/>
      <c r="C32" s="8"/>
      <c r="D32" s="8"/>
      <c r="E32" s="8"/>
      <c r="F32" s="8"/>
      <c r="G32" s="2"/>
      <c r="H32" s="2"/>
      <c r="I32" s="3" t="str">
        <f t="shared" si="0"/>
        <v/>
      </c>
      <c r="J32" s="3" t="str">
        <f t="shared" si="1"/>
        <v/>
      </c>
      <c r="K32" s="1" t="str">
        <f t="shared" si="2"/>
        <v/>
      </c>
      <c r="L32" s="2"/>
      <c r="M32" s="2"/>
      <c r="N32" s="2"/>
    </row>
    <row r="33" spans="1:14" x14ac:dyDescent="0.2">
      <c r="A33" s="2">
        <v>32</v>
      </c>
      <c r="B33" s="8"/>
      <c r="C33" s="8"/>
      <c r="D33" s="8"/>
      <c r="E33" s="8"/>
      <c r="F33" s="8"/>
      <c r="G33" s="2"/>
      <c r="H33" s="2"/>
      <c r="I33" s="3" t="str">
        <f t="shared" si="0"/>
        <v/>
      </c>
      <c r="J33" s="3" t="str">
        <f t="shared" si="1"/>
        <v/>
      </c>
      <c r="K33" s="1" t="str">
        <f t="shared" si="2"/>
        <v/>
      </c>
      <c r="L33" s="2"/>
      <c r="M33" s="2"/>
      <c r="N33" s="2"/>
    </row>
    <row r="34" spans="1:14" x14ac:dyDescent="0.2">
      <c r="A34" s="2">
        <v>33</v>
      </c>
      <c r="B34" s="8"/>
      <c r="C34" s="8"/>
      <c r="D34" s="8"/>
      <c r="E34" s="8"/>
      <c r="F34" s="8"/>
      <c r="G34" s="2"/>
      <c r="H34" s="2"/>
      <c r="I34" s="3" t="str">
        <f t="shared" si="0"/>
        <v/>
      </c>
      <c r="J34" s="3" t="str">
        <f t="shared" si="1"/>
        <v/>
      </c>
      <c r="K34" s="1" t="str">
        <f t="shared" si="2"/>
        <v/>
      </c>
      <c r="L34" s="2"/>
      <c r="M34" s="2"/>
      <c r="N34" s="2"/>
    </row>
    <row r="35" spans="1:14" x14ac:dyDescent="0.2">
      <c r="A35" s="2">
        <v>34</v>
      </c>
      <c r="B35" s="8"/>
      <c r="C35" s="8"/>
      <c r="D35" s="8"/>
      <c r="E35" s="8"/>
      <c r="F35" s="8"/>
      <c r="G35" s="2"/>
      <c r="H35" s="2"/>
      <c r="I35" s="3" t="str">
        <f t="shared" si="0"/>
        <v/>
      </c>
      <c r="J35" s="3" t="str">
        <f t="shared" si="1"/>
        <v/>
      </c>
      <c r="K35" s="1" t="str">
        <f t="shared" si="2"/>
        <v/>
      </c>
      <c r="L35" s="2"/>
      <c r="M35" s="2"/>
      <c r="N35" s="2"/>
    </row>
    <row r="36" spans="1:14" x14ac:dyDescent="0.2">
      <c r="A36" s="2">
        <v>35</v>
      </c>
      <c r="B36" s="8"/>
      <c r="C36" s="8"/>
      <c r="D36" s="8"/>
      <c r="E36" s="8"/>
      <c r="F36" s="8"/>
      <c r="G36" s="2"/>
      <c r="H36" s="2"/>
      <c r="I36" s="3" t="str">
        <f t="shared" si="0"/>
        <v/>
      </c>
      <c r="J36" s="3" t="str">
        <f t="shared" si="1"/>
        <v/>
      </c>
      <c r="K36" s="1" t="str">
        <f t="shared" si="2"/>
        <v/>
      </c>
      <c r="L36" s="2"/>
      <c r="M36" s="2"/>
      <c r="N36" s="2"/>
    </row>
    <row r="37" spans="1:14" x14ac:dyDescent="0.2">
      <c r="A37" s="2">
        <v>36</v>
      </c>
      <c r="B37" s="8"/>
      <c r="C37" s="8"/>
      <c r="D37" s="8"/>
      <c r="E37" s="8"/>
      <c r="F37" s="8"/>
      <c r="G37" s="2"/>
      <c r="H37" s="2"/>
      <c r="I37" s="3" t="str">
        <f t="shared" si="0"/>
        <v/>
      </c>
      <c r="J37" s="3" t="str">
        <f t="shared" si="1"/>
        <v/>
      </c>
      <c r="K37" s="1" t="str">
        <f t="shared" si="2"/>
        <v/>
      </c>
      <c r="L37" s="2"/>
      <c r="M37" s="2"/>
      <c r="N37" s="2"/>
    </row>
    <row r="38" spans="1:14" x14ac:dyDescent="0.2">
      <c r="A38" s="2">
        <v>37</v>
      </c>
      <c r="B38" s="8"/>
      <c r="C38" s="8"/>
      <c r="D38" s="8"/>
      <c r="E38" s="8"/>
      <c r="F38" s="8"/>
      <c r="G38" s="2"/>
      <c r="H38" s="2"/>
      <c r="I38" s="3" t="str">
        <f t="shared" si="0"/>
        <v/>
      </c>
      <c r="J38" s="3" t="str">
        <f t="shared" si="1"/>
        <v/>
      </c>
      <c r="K38" s="1" t="str">
        <f t="shared" si="2"/>
        <v/>
      </c>
      <c r="L38" s="2"/>
      <c r="M38" s="2"/>
      <c r="N38" s="2"/>
    </row>
    <row r="39" spans="1:14" x14ac:dyDescent="0.2">
      <c r="A39" s="2">
        <v>38</v>
      </c>
      <c r="B39" s="8"/>
      <c r="C39" s="8"/>
      <c r="D39" s="8"/>
      <c r="E39" s="8"/>
      <c r="F39" s="8"/>
      <c r="G39" s="2"/>
      <c r="H39" s="2"/>
      <c r="I39" s="3" t="str">
        <f t="shared" si="0"/>
        <v/>
      </c>
      <c r="J39" s="3" t="str">
        <f t="shared" si="1"/>
        <v/>
      </c>
      <c r="K39" s="1" t="str">
        <f t="shared" si="2"/>
        <v/>
      </c>
      <c r="L39" s="2"/>
      <c r="M39" s="2"/>
      <c r="N39" s="2"/>
    </row>
    <row r="40" spans="1:14" x14ac:dyDescent="0.2">
      <c r="A40" s="2">
        <v>39</v>
      </c>
      <c r="B40" s="8"/>
      <c r="C40" s="8"/>
      <c r="D40" s="8"/>
      <c r="E40" s="8"/>
      <c r="F40" s="8"/>
      <c r="G40" s="2"/>
      <c r="H40" s="2"/>
      <c r="I40" s="3" t="str">
        <f t="shared" si="0"/>
        <v/>
      </c>
      <c r="J40" s="3" t="str">
        <f t="shared" si="1"/>
        <v/>
      </c>
      <c r="K40" s="1" t="str">
        <f t="shared" si="2"/>
        <v/>
      </c>
      <c r="L40" s="2"/>
      <c r="M40" s="2"/>
      <c r="N40" s="2"/>
    </row>
    <row r="41" spans="1:14" x14ac:dyDescent="0.2">
      <c r="A41" s="2">
        <v>40</v>
      </c>
      <c r="B41" s="8"/>
      <c r="C41" s="8"/>
      <c r="D41" s="8"/>
      <c r="E41" s="8"/>
      <c r="F41" s="8"/>
      <c r="G41" s="2"/>
      <c r="H41" s="2"/>
      <c r="I41" s="3" t="str">
        <f t="shared" si="0"/>
        <v/>
      </c>
      <c r="J41" s="3" t="str">
        <f t="shared" si="1"/>
        <v/>
      </c>
      <c r="K41" s="1" t="str">
        <f t="shared" si="2"/>
        <v/>
      </c>
      <c r="L41" s="2"/>
      <c r="M41" s="2"/>
      <c r="N41" s="2"/>
    </row>
    <row r="42" spans="1:14" x14ac:dyDescent="0.2">
      <c r="A42" s="2">
        <v>41</v>
      </c>
      <c r="B42" s="8"/>
      <c r="C42" s="8"/>
      <c r="D42" s="8"/>
      <c r="E42" s="8"/>
      <c r="F42" s="8"/>
      <c r="G42" s="2"/>
      <c r="H42" s="2"/>
      <c r="I42" s="3" t="str">
        <f t="shared" si="0"/>
        <v/>
      </c>
      <c r="J42" s="3" t="str">
        <f t="shared" si="1"/>
        <v/>
      </c>
      <c r="K42" s="1" t="str">
        <f t="shared" si="2"/>
        <v/>
      </c>
      <c r="L42" s="2"/>
      <c r="M42" s="2"/>
      <c r="N42" s="2"/>
    </row>
    <row r="43" spans="1:14" x14ac:dyDescent="0.2">
      <c r="A43" s="2">
        <v>42</v>
      </c>
      <c r="B43" s="8"/>
      <c r="C43" s="8"/>
      <c r="D43" s="8"/>
      <c r="E43" s="8"/>
      <c r="F43" s="8"/>
      <c r="G43" s="2"/>
      <c r="H43" s="2"/>
      <c r="I43" s="3" t="str">
        <f t="shared" si="0"/>
        <v/>
      </c>
      <c r="J43" s="3" t="str">
        <f t="shared" si="1"/>
        <v/>
      </c>
      <c r="K43" s="1" t="str">
        <f t="shared" si="2"/>
        <v/>
      </c>
      <c r="L43" s="2"/>
      <c r="M43" s="2"/>
      <c r="N43" s="2"/>
    </row>
    <row r="44" spans="1:14" x14ac:dyDescent="0.2">
      <c r="A44" s="2">
        <v>43</v>
      </c>
      <c r="B44" s="8"/>
      <c r="C44" s="8"/>
      <c r="D44" s="8"/>
      <c r="E44" s="8"/>
      <c r="F44" s="8"/>
      <c r="G44" s="2"/>
      <c r="H44" s="2"/>
      <c r="I44" s="3" t="str">
        <f t="shared" si="0"/>
        <v/>
      </c>
      <c r="J44" s="3" t="str">
        <f t="shared" si="1"/>
        <v/>
      </c>
      <c r="K44" s="1" t="str">
        <f t="shared" si="2"/>
        <v/>
      </c>
      <c r="L44" s="2"/>
      <c r="M44" s="2"/>
      <c r="N44" s="2"/>
    </row>
    <row r="45" spans="1:14" x14ac:dyDescent="0.2">
      <c r="A45" s="2">
        <v>44</v>
      </c>
      <c r="B45" s="8"/>
      <c r="C45" s="8"/>
      <c r="D45" s="8"/>
      <c r="E45" s="8"/>
      <c r="F45" s="8"/>
      <c r="G45" s="2"/>
      <c r="H45" s="2"/>
      <c r="I45" s="3" t="str">
        <f t="shared" si="0"/>
        <v/>
      </c>
      <c r="J45" s="3" t="str">
        <f t="shared" si="1"/>
        <v/>
      </c>
      <c r="K45" s="1" t="str">
        <f t="shared" si="2"/>
        <v/>
      </c>
      <c r="L45" s="2"/>
      <c r="M45" s="2"/>
      <c r="N45" s="2"/>
    </row>
    <row r="46" spans="1:14" x14ac:dyDescent="0.2">
      <c r="A46" s="2">
        <v>45</v>
      </c>
      <c r="B46" s="8"/>
      <c r="C46" s="8"/>
      <c r="D46" s="8"/>
      <c r="E46" s="8"/>
      <c r="F46" s="8"/>
      <c r="G46" s="2"/>
      <c r="H46" s="2"/>
      <c r="I46" s="3" t="str">
        <f t="shared" si="0"/>
        <v/>
      </c>
      <c r="J46" s="3" t="str">
        <f t="shared" si="1"/>
        <v/>
      </c>
      <c r="K46" s="1" t="str">
        <f t="shared" si="2"/>
        <v/>
      </c>
      <c r="L46" s="2"/>
      <c r="M46" s="2"/>
      <c r="N46" s="2"/>
    </row>
    <row r="47" spans="1:14" x14ac:dyDescent="0.2">
      <c r="A47" s="2">
        <v>46</v>
      </c>
      <c r="B47" s="8"/>
      <c r="C47" s="8"/>
      <c r="D47" s="8"/>
      <c r="E47" s="8"/>
      <c r="F47" s="8"/>
      <c r="G47" s="2"/>
      <c r="H47" s="2"/>
      <c r="I47" s="3" t="str">
        <f t="shared" si="0"/>
        <v/>
      </c>
      <c r="J47" s="3" t="str">
        <f t="shared" si="1"/>
        <v/>
      </c>
      <c r="K47" s="1" t="str">
        <f t="shared" si="2"/>
        <v/>
      </c>
      <c r="L47" s="2"/>
      <c r="M47" s="2"/>
      <c r="N47" s="2"/>
    </row>
    <row r="48" spans="1:14" x14ac:dyDescent="0.2">
      <c r="A48" s="2">
        <v>47</v>
      </c>
      <c r="B48" s="8"/>
      <c r="C48" s="8"/>
      <c r="D48" s="8"/>
      <c r="E48" s="8"/>
      <c r="F48" s="8"/>
      <c r="G48" s="2"/>
      <c r="H48" s="2"/>
      <c r="I48" s="3" t="str">
        <f t="shared" si="0"/>
        <v/>
      </c>
      <c r="J48" s="3" t="str">
        <f t="shared" si="1"/>
        <v/>
      </c>
      <c r="K48" s="1" t="str">
        <f t="shared" si="2"/>
        <v/>
      </c>
      <c r="L48" s="2"/>
      <c r="M48" s="2"/>
      <c r="N48" s="2"/>
    </row>
    <row r="49" spans="1:14" x14ac:dyDescent="0.2">
      <c r="A49" s="2">
        <v>48</v>
      </c>
      <c r="B49" s="8"/>
      <c r="C49" s="8"/>
      <c r="D49" s="8"/>
      <c r="E49" s="8"/>
      <c r="F49" s="8"/>
      <c r="G49" s="2"/>
      <c r="H49" s="2"/>
      <c r="I49" s="3" t="str">
        <f t="shared" si="0"/>
        <v/>
      </c>
      <c r="J49" s="3" t="str">
        <f t="shared" si="1"/>
        <v/>
      </c>
      <c r="K49" s="1" t="str">
        <f t="shared" si="2"/>
        <v/>
      </c>
      <c r="L49" s="2"/>
      <c r="M49" s="2"/>
      <c r="N49" s="2"/>
    </row>
    <row r="50" spans="1:14" x14ac:dyDescent="0.2">
      <c r="A50" s="2">
        <v>49</v>
      </c>
      <c r="B50" s="8"/>
      <c r="C50" s="8"/>
      <c r="D50" s="8"/>
      <c r="E50" s="8"/>
      <c r="F50" s="8"/>
      <c r="G50" s="2"/>
      <c r="H50" s="2"/>
      <c r="I50" s="3" t="str">
        <f t="shared" si="0"/>
        <v/>
      </c>
      <c r="J50" s="3" t="str">
        <f t="shared" si="1"/>
        <v/>
      </c>
      <c r="K50" s="1" t="str">
        <f t="shared" si="2"/>
        <v/>
      </c>
      <c r="L50" s="2"/>
      <c r="M50" s="2"/>
      <c r="N50" s="2"/>
    </row>
    <row r="51" spans="1:14" x14ac:dyDescent="0.2">
      <c r="A51" s="2">
        <v>50</v>
      </c>
      <c r="B51" s="8"/>
      <c r="C51" s="8"/>
      <c r="D51" s="8"/>
      <c r="E51" s="8"/>
      <c r="F51" s="8"/>
      <c r="G51" s="2"/>
      <c r="H51" s="2"/>
      <c r="I51" s="3" t="str">
        <f t="shared" si="0"/>
        <v/>
      </c>
      <c r="J51" s="3" t="str">
        <f t="shared" si="1"/>
        <v/>
      </c>
      <c r="K51" s="1" t="str">
        <f t="shared" si="2"/>
        <v/>
      </c>
      <c r="L51" s="2"/>
      <c r="M51" s="2"/>
      <c r="N51" s="2"/>
    </row>
    <row r="52" spans="1:14" x14ac:dyDescent="0.2">
      <c r="A52" s="2">
        <v>51</v>
      </c>
      <c r="B52" s="8"/>
      <c r="C52" s="8"/>
      <c r="D52" s="8"/>
      <c r="E52" s="8"/>
      <c r="F52" s="8"/>
      <c r="G52" s="2"/>
      <c r="H52" s="2"/>
      <c r="I52" s="3" t="str">
        <f t="shared" si="0"/>
        <v/>
      </c>
      <c r="J52" s="3" t="str">
        <f t="shared" si="1"/>
        <v/>
      </c>
      <c r="K52" s="1" t="str">
        <f t="shared" si="2"/>
        <v/>
      </c>
      <c r="L52" s="2"/>
      <c r="M52" s="2"/>
      <c r="N52" s="2"/>
    </row>
    <row r="53" spans="1:14" x14ac:dyDescent="0.2">
      <c r="A53" s="2">
        <v>52</v>
      </c>
      <c r="B53" s="8"/>
      <c r="C53" s="8"/>
      <c r="D53" s="8"/>
      <c r="E53" s="8"/>
      <c r="F53" s="8"/>
      <c r="G53" s="2"/>
      <c r="H53" s="2"/>
      <c r="I53" s="3" t="str">
        <f t="shared" si="0"/>
        <v/>
      </c>
      <c r="J53" s="3" t="str">
        <f t="shared" si="1"/>
        <v/>
      </c>
      <c r="K53" s="1" t="str">
        <f t="shared" si="2"/>
        <v/>
      </c>
      <c r="L53" s="2"/>
      <c r="M53" s="2"/>
      <c r="N53" s="2"/>
    </row>
    <row r="54" spans="1:14" x14ac:dyDescent="0.2">
      <c r="A54" s="2">
        <v>53</v>
      </c>
      <c r="B54" s="8"/>
      <c r="C54" s="8"/>
      <c r="D54" s="8"/>
      <c r="E54" s="8"/>
      <c r="F54" s="8"/>
      <c r="G54" s="2"/>
      <c r="H54" s="2"/>
      <c r="I54" s="3" t="str">
        <f t="shared" si="0"/>
        <v/>
      </c>
      <c r="J54" s="3" t="str">
        <f t="shared" si="1"/>
        <v/>
      </c>
      <c r="K54" s="1" t="str">
        <f t="shared" si="2"/>
        <v/>
      </c>
      <c r="L54" s="2"/>
      <c r="M54" s="2"/>
      <c r="N54" s="2"/>
    </row>
    <row r="55" spans="1:14" x14ac:dyDescent="0.2">
      <c r="A55" s="2">
        <v>54</v>
      </c>
      <c r="B55" s="8"/>
      <c r="C55" s="8"/>
      <c r="D55" s="8"/>
      <c r="E55" s="8"/>
      <c r="F55" s="8"/>
      <c r="G55" s="2"/>
      <c r="H55" s="2"/>
      <c r="I55" s="3" t="str">
        <f t="shared" si="0"/>
        <v/>
      </c>
      <c r="J55" s="3" t="str">
        <f t="shared" si="1"/>
        <v/>
      </c>
      <c r="K55" s="1" t="str">
        <f t="shared" si="2"/>
        <v/>
      </c>
      <c r="L55" s="2"/>
      <c r="M55" s="2"/>
      <c r="N55" s="2"/>
    </row>
    <row r="56" spans="1:14" x14ac:dyDescent="0.2">
      <c r="A56" s="2">
        <v>55</v>
      </c>
      <c r="B56" s="8"/>
      <c r="C56" s="8"/>
      <c r="D56" s="8"/>
      <c r="E56" s="8"/>
      <c r="F56" s="8"/>
      <c r="G56" s="2"/>
      <c r="H56" s="2"/>
      <c r="I56" s="3" t="str">
        <f t="shared" si="0"/>
        <v/>
      </c>
      <c r="J56" s="3" t="str">
        <f t="shared" si="1"/>
        <v/>
      </c>
      <c r="K56" s="1" t="str">
        <f t="shared" si="2"/>
        <v/>
      </c>
      <c r="L56" s="2"/>
      <c r="M56" s="2"/>
      <c r="N56" s="2"/>
    </row>
    <row r="57" spans="1:14" x14ac:dyDescent="0.2">
      <c r="A57" s="2">
        <v>56</v>
      </c>
      <c r="B57" s="8"/>
      <c r="C57" s="8"/>
      <c r="D57" s="8"/>
      <c r="E57" s="8"/>
      <c r="F57" s="8"/>
      <c r="G57" s="2"/>
      <c r="H57" s="2"/>
      <c r="I57" s="3" t="str">
        <f t="shared" si="0"/>
        <v/>
      </c>
      <c r="J57" s="3" t="str">
        <f t="shared" si="1"/>
        <v/>
      </c>
      <c r="K57" s="1" t="str">
        <f t="shared" si="2"/>
        <v/>
      </c>
      <c r="L57" s="2"/>
      <c r="M57" s="2"/>
      <c r="N57" s="2"/>
    </row>
    <row r="58" spans="1:14" x14ac:dyDescent="0.2">
      <c r="A58" s="2">
        <v>57</v>
      </c>
      <c r="B58" s="8"/>
      <c r="C58" s="8"/>
      <c r="D58" s="8"/>
      <c r="E58" s="8"/>
      <c r="F58" s="8"/>
      <c r="G58" s="2"/>
      <c r="H58" s="2"/>
      <c r="I58" s="3" t="str">
        <f t="shared" si="0"/>
        <v/>
      </c>
      <c r="J58" s="3" t="str">
        <f t="shared" si="1"/>
        <v/>
      </c>
      <c r="K58" s="1" t="str">
        <f t="shared" si="2"/>
        <v/>
      </c>
      <c r="L58" s="2"/>
      <c r="M58" s="2"/>
      <c r="N58" s="2"/>
    </row>
    <row r="59" spans="1:14" x14ac:dyDescent="0.2">
      <c r="A59" s="2">
        <v>58</v>
      </c>
      <c r="B59" s="8"/>
      <c r="C59" s="8"/>
      <c r="D59" s="8"/>
      <c r="E59" s="8"/>
      <c r="F59" s="8"/>
      <c r="G59" s="2"/>
      <c r="H59" s="2"/>
      <c r="I59" s="3" t="str">
        <f t="shared" si="0"/>
        <v/>
      </c>
      <c r="J59" s="3" t="str">
        <f t="shared" si="1"/>
        <v/>
      </c>
      <c r="K59" s="1" t="str">
        <f t="shared" si="2"/>
        <v/>
      </c>
      <c r="L59" s="2"/>
      <c r="M59" s="2"/>
      <c r="N59" s="2"/>
    </row>
    <row r="60" spans="1:14" x14ac:dyDescent="0.2">
      <c r="A60" s="2">
        <v>59</v>
      </c>
      <c r="B60" s="8"/>
      <c r="C60" s="8"/>
      <c r="D60" s="8"/>
      <c r="E60" s="8"/>
      <c r="F60" s="8"/>
      <c r="G60" s="2"/>
      <c r="H60" s="2"/>
      <c r="I60" s="3" t="str">
        <f t="shared" si="0"/>
        <v/>
      </c>
      <c r="J60" s="3" t="str">
        <f t="shared" si="1"/>
        <v/>
      </c>
      <c r="K60" s="1" t="str">
        <f t="shared" si="2"/>
        <v/>
      </c>
      <c r="L60" s="2"/>
      <c r="M60" s="2"/>
      <c r="N60" s="2"/>
    </row>
    <row r="61" spans="1:14" x14ac:dyDescent="0.2">
      <c r="A61" s="2">
        <v>60</v>
      </c>
      <c r="B61" s="8"/>
      <c r="C61" s="8"/>
      <c r="D61" s="8"/>
      <c r="E61" s="8"/>
      <c r="F61" s="8"/>
      <c r="G61" s="2"/>
      <c r="H61" s="2"/>
      <c r="I61" s="3" t="str">
        <f t="shared" si="0"/>
        <v/>
      </c>
      <c r="J61" s="3" t="str">
        <f t="shared" si="1"/>
        <v/>
      </c>
      <c r="K61" s="1" t="str">
        <f t="shared" si="2"/>
        <v/>
      </c>
      <c r="L61" s="2"/>
      <c r="M61" s="2"/>
      <c r="N61" s="2"/>
    </row>
    <row r="62" spans="1:14" x14ac:dyDescent="0.2">
      <c r="A62" s="2">
        <v>61</v>
      </c>
      <c r="B62" s="8"/>
      <c r="C62" s="8"/>
      <c r="D62" s="8"/>
      <c r="E62" s="8"/>
      <c r="F62" s="8"/>
      <c r="G62" s="2"/>
      <c r="H62" s="2"/>
      <c r="I62" s="3" t="str">
        <f t="shared" si="0"/>
        <v/>
      </c>
      <c r="J62" s="3" t="str">
        <f t="shared" si="1"/>
        <v/>
      </c>
      <c r="K62" s="1" t="str">
        <f t="shared" si="2"/>
        <v/>
      </c>
      <c r="L62" s="2"/>
      <c r="M62" s="2"/>
      <c r="N62" s="2"/>
    </row>
    <row r="63" spans="1:14" x14ac:dyDescent="0.2">
      <c r="A63" s="2">
        <v>62</v>
      </c>
      <c r="B63" s="8"/>
      <c r="C63" s="8"/>
      <c r="D63" s="8"/>
      <c r="E63" s="8"/>
      <c r="F63" s="8"/>
      <c r="G63" s="2"/>
      <c r="H63" s="2"/>
      <c r="I63" s="3" t="str">
        <f t="shared" si="0"/>
        <v/>
      </c>
      <c r="J63" s="3" t="str">
        <f t="shared" si="1"/>
        <v/>
      </c>
      <c r="K63" s="1" t="str">
        <f t="shared" si="2"/>
        <v/>
      </c>
      <c r="L63" s="2"/>
      <c r="M63" s="2"/>
      <c r="N63" s="2"/>
    </row>
    <row r="64" spans="1:14" x14ac:dyDescent="0.2">
      <c r="A64" s="2">
        <v>63</v>
      </c>
      <c r="B64" s="8"/>
      <c r="C64" s="8"/>
      <c r="D64" s="8"/>
      <c r="E64" s="8"/>
      <c r="F64" s="8"/>
      <c r="G64" s="2"/>
      <c r="H64" s="2"/>
      <c r="I64" s="3" t="str">
        <f t="shared" si="0"/>
        <v/>
      </c>
      <c r="J64" s="3" t="str">
        <f t="shared" si="1"/>
        <v/>
      </c>
      <c r="K64" s="1" t="str">
        <f t="shared" si="2"/>
        <v/>
      </c>
      <c r="L64" s="2"/>
      <c r="M64" s="2"/>
      <c r="N64" s="2"/>
    </row>
    <row r="65" spans="1:14" x14ac:dyDescent="0.2">
      <c r="A65" s="2">
        <v>64</v>
      </c>
      <c r="B65" s="8"/>
      <c r="C65" s="8"/>
      <c r="D65" s="8"/>
      <c r="E65" s="8"/>
      <c r="F65" s="8"/>
      <c r="G65" s="2"/>
      <c r="H65" s="2"/>
      <c r="I65" s="3" t="str">
        <f t="shared" si="0"/>
        <v/>
      </c>
      <c r="J65" s="3" t="str">
        <f t="shared" si="1"/>
        <v/>
      </c>
      <c r="K65" s="1" t="str">
        <f t="shared" si="2"/>
        <v/>
      </c>
      <c r="L65" s="2"/>
      <c r="M65" s="2"/>
      <c r="N65" s="2"/>
    </row>
    <row r="66" spans="1:14" x14ac:dyDescent="0.2">
      <c r="A66" s="2">
        <v>65</v>
      </c>
      <c r="B66" s="8"/>
      <c r="C66" s="8"/>
      <c r="D66" s="8"/>
      <c r="E66" s="8"/>
      <c r="F66" s="8"/>
      <c r="G66" s="2"/>
      <c r="H66" s="2"/>
      <c r="I66" s="3" t="str">
        <f t="shared" si="0"/>
        <v/>
      </c>
      <c r="J66" s="3" t="str">
        <f t="shared" si="1"/>
        <v/>
      </c>
      <c r="K66" s="1" t="str">
        <f t="shared" si="2"/>
        <v/>
      </c>
      <c r="L66" s="2"/>
      <c r="M66" s="2"/>
      <c r="N66" s="2"/>
    </row>
    <row r="67" spans="1:14" x14ac:dyDescent="0.2">
      <c r="A67" s="2">
        <v>66</v>
      </c>
      <c r="B67" s="8"/>
      <c r="C67" s="8"/>
      <c r="D67" s="8"/>
      <c r="E67" s="8"/>
      <c r="F67" s="8"/>
      <c r="G67" s="2"/>
      <c r="H67" s="2"/>
      <c r="I67" s="3" t="str">
        <f t="shared" ref="I67:I101" si="3">IF(B67&lt;&gt;"",AVERAGE(B67:F67),"")</f>
        <v/>
      </c>
      <c r="J67" s="3" t="str">
        <f t="shared" ref="J67:J101" si="4">IF(B67&lt;&gt;"",MAX(B67:F67)-MIN(B67:F67),"")</f>
        <v/>
      </c>
      <c r="K67" s="1" t="str">
        <f t="shared" ref="K67:K101" si="5">IF(B67&lt;&gt;"",J67/I67,"")</f>
        <v/>
      </c>
      <c r="L67" s="2"/>
      <c r="M67" s="2"/>
      <c r="N67" s="2"/>
    </row>
    <row r="68" spans="1:14" x14ac:dyDescent="0.2">
      <c r="A68" s="2">
        <v>67</v>
      </c>
      <c r="B68" s="8"/>
      <c r="C68" s="8"/>
      <c r="D68" s="8"/>
      <c r="E68" s="8"/>
      <c r="F68" s="8"/>
      <c r="G68" s="2"/>
      <c r="H68" s="2"/>
      <c r="I68" s="3" t="str">
        <f t="shared" si="3"/>
        <v/>
      </c>
      <c r="J68" s="3" t="str">
        <f t="shared" si="4"/>
        <v/>
      </c>
      <c r="K68" s="1" t="str">
        <f t="shared" si="5"/>
        <v/>
      </c>
      <c r="L68" s="2"/>
      <c r="M68" s="2"/>
      <c r="N68" s="2"/>
    </row>
    <row r="69" spans="1:14" x14ac:dyDescent="0.2">
      <c r="A69" s="2">
        <v>68</v>
      </c>
      <c r="B69" s="8"/>
      <c r="C69" s="8"/>
      <c r="D69" s="8"/>
      <c r="E69" s="8"/>
      <c r="F69" s="8"/>
      <c r="G69" s="2"/>
      <c r="H69" s="2"/>
      <c r="I69" s="3" t="str">
        <f t="shared" si="3"/>
        <v/>
      </c>
      <c r="J69" s="3" t="str">
        <f t="shared" si="4"/>
        <v/>
      </c>
      <c r="K69" s="1" t="str">
        <f t="shared" si="5"/>
        <v/>
      </c>
      <c r="L69" s="2"/>
      <c r="M69" s="2"/>
      <c r="N69" s="2"/>
    </row>
    <row r="70" spans="1:14" x14ac:dyDescent="0.2">
      <c r="A70" s="2">
        <v>69</v>
      </c>
      <c r="B70" s="8"/>
      <c r="C70" s="8"/>
      <c r="D70" s="8"/>
      <c r="E70" s="8"/>
      <c r="F70" s="8"/>
      <c r="G70" s="2"/>
      <c r="H70" s="2"/>
      <c r="I70" s="3" t="str">
        <f t="shared" si="3"/>
        <v/>
      </c>
      <c r="J70" s="3" t="str">
        <f t="shared" si="4"/>
        <v/>
      </c>
      <c r="K70" s="1" t="str">
        <f t="shared" si="5"/>
        <v/>
      </c>
      <c r="L70" s="2"/>
      <c r="M70" s="2"/>
      <c r="N70" s="2"/>
    </row>
    <row r="71" spans="1:14" x14ac:dyDescent="0.2">
      <c r="A71" s="2">
        <v>70</v>
      </c>
      <c r="B71" s="8"/>
      <c r="C71" s="8"/>
      <c r="D71" s="8"/>
      <c r="E71" s="8"/>
      <c r="F71" s="8"/>
      <c r="G71" s="2"/>
      <c r="H71" s="2"/>
      <c r="I71" s="3" t="str">
        <f t="shared" si="3"/>
        <v/>
      </c>
      <c r="J71" s="3" t="str">
        <f t="shared" si="4"/>
        <v/>
      </c>
      <c r="K71" s="1" t="str">
        <f t="shared" si="5"/>
        <v/>
      </c>
      <c r="L71" s="2"/>
      <c r="M71" s="2"/>
      <c r="N71" s="2"/>
    </row>
    <row r="72" spans="1:14" x14ac:dyDescent="0.2">
      <c r="A72" s="2">
        <v>71</v>
      </c>
      <c r="B72" s="8"/>
      <c r="C72" s="8"/>
      <c r="D72" s="8"/>
      <c r="E72" s="8"/>
      <c r="F72" s="8"/>
      <c r="G72" s="2"/>
      <c r="H72" s="2"/>
      <c r="I72" s="3" t="str">
        <f t="shared" si="3"/>
        <v/>
      </c>
      <c r="J72" s="3" t="str">
        <f t="shared" si="4"/>
        <v/>
      </c>
      <c r="K72" s="1" t="str">
        <f t="shared" si="5"/>
        <v/>
      </c>
      <c r="L72" s="2"/>
      <c r="M72" s="2"/>
      <c r="N72" s="2"/>
    </row>
    <row r="73" spans="1:14" x14ac:dyDescent="0.2">
      <c r="A73" s="2">
        <v>72</v>
      </c>
      <c r="B73" s="8"/>
      <c r="C73" s="8"/>
      <c r="D73" s="8"/>
      <c r="E73" s="8"/>
      <c r="F73" s="8"/>
      <c r="G73" s="2"/>
      <c r="H73" s="2"/>
      <c r="I73" s="3" t="str">
        <f t="shared" si="3"/>
        <v/>
      </c>
      <c r="J73" s="3" t="str">
        <f t="shared" si="4"/>
        <v/>
      </c>
      <c r="K73" s="1" t="str">
        <f t="shared" si="5"/>
        <v/>
      </c>
      <c r="L73" s="2"/>
      <c r="M73" s="2"/>
      <c r="N73" s="2"/>
    </row>
    <row r="74" spans="1:14" x14ac:dyDescent="0.2">
      <c r="A74" s="2">
        <v>73</v>
      </c>
      <c r="B74" s="8"/>
      <c r="C74" s="8"/>
      <c r="D74" s="8"/>
      <c r="E74" s="8"/>
      <c r="F74" s="8"/>
      <c r="G74" s="2"/>
      <c r="H74" s="2"/>
      <c r="I74" s="3" t="str">
        <f t="shared" si="3"/>
        <v/>
      </c>
      <c r="J74" s="3" t="str">
        <f t="shared" si="4"/>
        <v/>
      </c>
      <c r="K74" s="1" t="str">
        <f t="shared" si="5"/>
        <v/>
      </c>
      <c r="L74" s="2"/>
      <c r="M74" s="2"/>
      <c r="N74" s="2"/>
    </row>
    <row r="75" spans="1:14" x14ac:dyDescent="0.2">
      <c r="A75" s="2">
        <v>74</v>
      </c>
      <c r="B75" s="8"/>
      <c r="C75" s="8"/>
      <c r="D75" s="8"/>
      <c r="E75" s="8"/>
      <c r="F75" s="8"/>
      <c r="G75" s="2"/>
      <c r="H75" s="2"/>
      <c r="I75" s="3" t="str">
        <f t="shared" si="3"/>
        <v/>
      </c>
      <c r="J75" s="3" t="str">
        <f t="shared" si="4"/>
        <v/>
      </c>
      <c r="K75" s="1" t="str">
        <f t="shared" si="5"/>
        <v/>
      </c>
      <c r="L75" s="2"/>
      <c r="M75" s="2"/>
      <c r="N75" s="2"/>
    </row>
    <row r="76" spans="1:14" x14ac:dyDescent="0.2">
      <c r="A76" s="2">
        <v>75</v>
      </c>
      <c r="B76" s="8"/>
      <c r="C76" s="8"/>
      <c r="D76" s="8"/>
      <c r="E76" s="8"/>
      <c r="F76" s="8"/>
      <c r="G76" s="2"/>
      <c r="H76" s="2"/>
      <c r="I76" s="3" t="str">
        <f t="shared" si="3"/>
        <v/>
      </c>
      <c r="J76" s="3" t="str">
        <f t="shared" si="4"/>
        <v/>
      </c>
      <c r="K76" s="1" t="str">
        <f t="shared" si="5"/>
        <v/>
      </c>
      <c r="L76" s="2"/>
      <c r="M76" s="2"/>
      <c r="N76" s="2"/>
    </row>
    <row r="77" spans="1:14" x14ac:dyDescent="0.2">
      <c r="A77" s="2">
        <v>76</v>
      </c>
      <c r="B77" s="8"/>
      <c r="C77" s="8"/>
      <c r="D77" s="8"/>
      <c r="E77" s="8"/>
      <c r="F77" s="8"/>
      <c r="G77" s="2"/>
      <c r="H77" s="2"/>
      <c r="I77" s="3" t="str">
        <f t="shared" si="3"/>
        <v/>
      </c>
      <c r="J77" s="3" t="str">
        <f t="shared" si="4"/>
        <v/>
      </c>
      <c r="K77" s="1" t="str">
        <f t="shared" si="5"/>
        <v/>
      </c>
      <c r="L77" s="2"/>
      <c r="M77" s="2"/>
      <c r="N77" s="2"/>
    </row>
    <row r="78" spans="1:14" x14ac:dyDescent="0.2">
      <c r="A78" s="2">
        <v>77</v>
      </c>
      <c r="B78" s="8"/>
      <c r="C78" s="8"/>
      <c r="D78" s="8"/>
      <c r="E78" s="8"/>
      <c r="F78" s="8"/>
      <c r="G78" s="2"/>
      <c r="H78" s="2"/>
      <c r="I78" s="3" t="str">
        <f t="shared" si="3"/>
        <v/>
      </c>
      <c r="J78" s="3" t="str">
        <f t="shared" si="4"/>
        <v/>
      </c>
      <c r="K78" s="1" t="str">
        <f t="shared" si="5"/>
        <v/>
      </c>
      <c r="L78" s="2"/>
      <c r="M78" s="2"/>
      <c r="N78" s="2"/>
    </row>
    <row r="79" spans="1:14" x14ac:dyDescent="0.2">
      <c r="A79" s="2">
        <v>78</v>
      </c>
      <c r="B79" s="8"/>
      <c r="C79" s="8"/>
      <c r="D79" s="8"/>
      <c r="E79" s="8"/>
      <c r="F79" s="8"/>
      <c r="G79" s="2"/>
      <c r="H79" s="2"/>
      <c r="I79" s="3" t="str">
        <f t="shared" si="3"/>
        <v/>
      </c>
      <c r="J79" s="3" t="str">
        <f t="shared" si="4"/>
        <v/>
      </c>
      <c r="K79" s="1" t="str">
        <f t="shared" si="5"/>
        <v/>
      </c>
      <c r="L79" s="2"/>
      <c r="M79" s="2"/>
      <c r="N79" s="2"/>
    </row>
    <row r="80" spans="1:14" x14ac:dyDescent="0.2">
      <c r="A80" s="2">
        <v>79</v>
      </c>
      <c r="B80" s="8"/>
      <c r="C80" s="8"/>
      <c r="D80" s="8"/>
      <c r="E80" s="8"/>
      <c r="F80" s="8"/>
      <c r="G80" s="2"/>
      <c r="H80" s="2"/>
      <c r="I80" s="3" t="str">
        <f t="shared" si="3"/>
        <v/>
      </c>
      <c r="J80" s="3" t="str">
        <f t="shared" si="4"/>
        <v/>
      </c>
      <c r="K80" s="1" t="str">
        <f t="shared" si="5"/>
        <v/>
      </c>
      <c r="L80" s="2"/>
      <c r="M80" s="2"/>
      <c r="N80" s="2"/>
    </row>
    <row r="81" spans="1:14" x14ac:dyDescent="0.2">
      <c r="A81" s="2">
        <v>80</v>
      </c>
      <c r="B81" s="8"/>
      <c r="C81" s="8"/>
      <c r="D81" s="8"/>
      <c r="E81" s="8"/>
      <c r="F81" s="8"/>
      <c r="G81" s="2"/>
      <c r="H81" s="2"/>
      <c r="I81" s="3" t="str">
        <f t="shared" si="3"/>
        <v/>
      </c>
      <c r="J81" s="3" t="str">
        <f t="shared" si="4"/>
        <v/>
      </c>
      <c r="K81" s="1" t="str">
        <f t="shared" si="5"/>
        <v/>
      </c>
      <c r="L81" s="2"/>
      <c r="M81" s="2"/>
      <c r="N81" s="2"/>
    </row>
    <row r="82" spans="1:14" x14ac:dyDescent="0.2">
      <c r="A82" s="2">
        <v>81</v>
      </c>
      <c r="B82" s="8"/>
      <c r="C82" s="8"/>
      <c r="D82" s="8"/>
      <c r="E82" s="8"/>
      <c r="F82" s="8"/>
      <c r="G82" s="2"/>
      <c r="H82" s="2"/>
      <c r="I82" s="3" t="str">
        <f t="shared" si="3"/>
        <v/>
      </c>
      <c r="J82" s="3" t="str">
        <f t="shared" si="4"/>
        <v/>
      </c>
      <c r="K82" s="1" t="str">
        <f t="shared" si="5"/>
        <v/>
      </c>
      <c r="L82" s="2"/>
      <c r="M82" s="2"/>
      <c r="N82" s="2"/>
    </row>
    <row r="83" spans="1:14" x14ac:dyDescent="0.2">
      <c r="A83" s="2">
        <v>82</v>
      </c>
      <c r="B83" s="8"/>
      <c r="C83" s="8"/>
      <c r="D83" s="8"/>
      <c r="E83" s="8"/>
      <c r="F83" s="8"/>
      <c r="G83" s="2"/>
      <c r="H83" s="2"/>
      <c r="I83" s="3" t="str">
        <f t="shared" si="3"/>
        <v/>
      </c>
      <c r="J83" s="3" t="str">
        <f t="shared" si="4"/>
        <v/>
      </c>
      <c r="K83" s="1" t="str">
        <f t="shared" si="5"/>
        <v/>
      </c>
      <c r="L83" s="2"/>
      <c r="M83" s="2"/>
      <c r="N83" s="2"/>
    </row>
    <row r="84" spans="1:14" x14ac:dyDescent="0.2">
      <c r="A84" s="2">
        <v>83</v>
      </c>
      <c r="B84" s="8"/>
      <c r="C84" s="8"/>
      <c r="D84" s="8"/>
      <c r="E84" s="8"/>
      <c r="F84" s="8"/>
      <c r="G84" s="2"/>
      <c r="H84" s="2"/>
      <c r="I84" s="3" t="str">
        <f t="shared" si="3"/>
        <v/>
      </c>
      <c r="J84" s="3" t="str">
        <f t="shared" si="4"/>
        <v/>
      </c>
      <c r="K84" s="1" t="str">
        <f t="shared" si="5"/>
        <v/>
      </c>
      <c r="L84" s="2"/>
      <c r="M84" s="2"/>
      <c r="N84" s="2"/>
    </row>
    <row r="85" spans="1:14" x14ac:dyDescent="0.2">
      <c r="A85" s="2">
        <v>84</v>
      </c>
      <c r="B85" s="8"/>
      <c r="C85" s="8"/>
      <c r="D85" s="8"/>
      <c r="E85" s="8"/>
      <c r="F85" s="8"/>
      <c r="G85" s="2"/>
      <c r="H85" s="2"/>
      <c r="I85" s="3" t="str">
        <f t="shared" si="3"/>
        <v/>
      </c>
      <c r="J85" s="3" t="str">
        <f t="shared" si="4"/>
        <v/>
      </c>
      <c r="K85" s="1" t="str">
        <f t="shared" si="5"/>
        <v/>
      </c>
      <c r="L85" s="2"/>
      <c r="M85" s="2"/>
      <c r="N85" s="2"/>
    </row>
    <row r="86" spans="1:14" x14ac:dyDescent="0.2">
      <c r="A86" s="2">
        <v>85</v>
      </c>
      <c r="B86" s="8"/>
      <c r="C86" s="8"/>
      <c r="D86" s="8"/>
      <c r="E86" s="8"/>
      <c r="F86" s="8"/>
      <c r="G86" s="2"/>
      <c r="H86" s="2"/>
      <c r="I86" s="3" t="str">
        <f t="shared" si="3"/>
        <v/>
      </c>
      <c r="J86" s="3" t="str">
        <f t="shared" si="4"/>
        <v/>
      </c>
      <c r="K86" s="1" t="str">
        <f t="shared" si="5"/>
        <v/>
      </c>
      <c r="L86" s="2"/>
      <c r="M86" s="2"/>
      <c r="N86" s="2"/>
    </row>
    <row r="87" spans="1:14" x14ac:dyDescent="0.2">
      <c r="A87" s="2">
        <v>86</v>
      </c>
      <c r="B87" s="8"/>
      <c r="C87" s="8"/>
      <c r="D87" s="8"/>
      <c r="E87" s="8"/>
      <c r="F87" s="8"/>
      <c r="G87" s="2"/>
      <c r="H87" s="2"/>
      <c r="I87" s="3" t="str">
        <f t="shared" si="3"/>
        <v/>
      </c>
      <c r="J87" s="3" t="str">
        <f t="shared" si="4"/>
        <v/>
      </c>
      <c r="K87" s="1" t="str">
        <f t="shared" si="5"/>
        <v/>
      </c>
      <c r="L87" s="2"/>
      <c r="M87" s="2"/>
      <c r="N87" s="2"/>
    </row>
    <row r="88" spans="1:14" x14ac:dyDescent="0.2">
      <c r="A88" s="2">
        <v>87</v>
      </c>
      <c r="B88" s="8"/>
      <c r="C88" s="8"/>
      <c r="D88" s="8"/>
      <c r="E88" s="8"/>
      <c r="F88" s="8"/>
      <c r="G88" s="2"/>
      <c r="H88" s="2"/>
      <c r="I88" s="3" t="str">
        <f t="shared" si="3"/>
        <v/>
      </c>
      <c r="J88" s="3" t="str">
        <f t="shared" si="4"/>
        <v/>
      </c>
      <c r="K88" s="1" t="str">
        <f t="shared" si="5"/>
        <v/>
      </c>
      <c r="L88" s="2"/>
      <c r="M88" s="2"/>
      <c r="N88" s="2"/>
    </row>
    <row r="89" spans="1:14" x14ac:dyDescent="0.2">
      <c r="A89" s="2">
        <v>88</v>
      </c>
      <c r="B89" s="8"/>
      <c r="C89" s="8"/>
      <c r="D89" s="8"/>
      <c r="E89" s="8"/>
      <c r="F89" s="8"/>
      <c r="G89" s="2"/>
      <c r="H89" s="2"/>
      <c r="I89" s="3" t="str">
        <f t="shared" si="3"/>
        <v/>
      </c>
      <c r="J89" s="3" t="str">
        <f t="shared" si="4"/>
        <v/>
      </c>
      <c r="K89" s="1" t="str">
        <f t="shared" si="5"/>
        <v/>
      </c>
      <c r="L89" s="2"/>
      <c r="M89" s="2"/>
      <c r="N89" s="2"/>
    </row>
    <row r="90" spans="1:14" x14ac:dyDescent="0.2">
      <c r="A90" s="2">
        <v>89</v>
      </c>
      <c r="B90" s="8"/>
      <c r="C90" s="8"/>
      <c r="D90" s="8"/>
      <c r="E90" s="8"/>
      <c r="F90" s="8"/>
      <c r="G90" s="2"/>
      <c r="H90" s="2"/>
      <c r="I90" s="3" t="str">
        <f t="shared" si="3"/>
        <v/>
      </c>
      <c r="J90" s="3" t="str">
        <f t="shared" si="4"/>
        <v/>
      </c>
      <c r="K90" s="1" t="str">
        <f t="shared" si="5"/>
        <v/>
      </c>
      <c r="L90" s="2"/>
      <c r="M90" s="2"/>
      <c r="N90" s="2"/>
    </row>
    <row r="91" spans="1:14" x14ac:dyDescent="0.2">
      <c r="A91" s="2">
        <v>90</v>
      </c>
      <c r="B91" s="8"/>
      <c r="C91" s="8"/>
      <c r="D91" s="8"/>
      <c r="E91" s="8"/>
      <c r="F91" s="8"/>
      <c r="G91" s="2"/>
      <c r="H91" s="2"/>
      <c r="I91" s="3" t="str">
        <f t="shared" si="3"/>
        <v/>
      </c>
      <c r="J91" s="3" t="str">
        <f t="shared" si="4"/>
        <v/>
      </c>
      <c r="K91" s="1" t="str">
        <f t="shared" si="5"/>
        <v/>
      </c>
      <c r="L91" s="2"/>
      <c r="M91" s="2"/>
      <c r="N91" s="2"/>
    </row>
    <row r="92" spans="1:14" x14ac:dyDescent="0.2">
      <c r="A92" s="2">
        <v>91</v>
      </c>
      <c r="B92" s="8"/>
      <c r="C92" s="8"/>
      <c r="D92" s="8"/>
      <c r="E92" s="8"/>
      <c r="F92" s="8"/>
      <c r="G92" s="2"/>
      <c r="H92" s="2"/>
      <c r="I92" s="3" t="str">
        <f t="shared" si="3"/>
        <v/>
      </c>
      <c r="J92" s="3" t="str">
        <f t="shared" si="4"/>
        <v/>
      </c>
      <c r="K92" s="1" t="str">
        <f t="shared" si="5"/>
        <v/>
      </c>
      <c r="L92" s="2"/>
      <c r="M92" s="2"/>
      <c r="N92" s="2"/>
    </row>
    <row r="93" spans="1:14" x14ac:dyDescent="0.2">
      <c r="A93" s="2">
        <v>92</v>
      </c>
      <c r="B93" s="8"/>
      <c r="C93" s="8"/>
      <c r="D93" s="8"/>
      <c r="E93" s="8"/>
      <c r="F93" s="8"/>
      <c r="G93" s="2"/>
      <c r="H93" s="2"/>
      <c r="I93" s="3" t="str">
        <f t="shared" si="3"/>
        <v/>
      </c>
      <c r="J93" s="3" t="str">
        <f t="shared" si="4"/>
        <v/>
      </c>
      <c r="K93" s="1" t="str">
        <f t="shared" si="5"/>
        <v/>
      </c>
      <c r="L93" s="2"/>
      <c r="M93" s="2"/>
      <c r="N93" s="2"/>
    </row>
    <row r="94" spans="1:14" x14ac:dyDescent="0.2">
      <c r="A94" s="2">
        <v>93</v>
      </c>
      <c r="B94" s="8"/>
      <c r="C94" s="8"/>
      <c r="D94" s="8"/>
      <c r="E94" s="8"/>
      <c r="F94" s="8"/>
      <c r="G94" s="2"/>
      <c r="H94" s="2"/>
      <c r="I94" s="3" t="str">
        <f t="shared" si="3"/>
        <v/>
      </c>
      <c r="J94" s="3" t="str">
        <f t="shared" si="4"/>
        <v/>
      </c>
      <c r="K94" s="1" t="str">
        <f t="shared" si="5"/>
        <v/>
      </c>
      <c r="L94" s="2"/>
      <c r="M94" s="2"/>
      <c r="N94" s="2"/>
    </row>
    <row r="95" spans="1:14" x14ac:dyDescent="0.2">
      <c r="A95" s="2">
        <v>94</v>
      </c>
      <c r="B95" s="8"/>
      <c r="C95" s="8"/>
      <c r="D95" s="8"/>
      <c r="E95" s="8"/>
      <c r="F95" s="8"/>
      <c r="G95" s="2"/>
      <c r="H95" s="2"/>
      <c r="I95" s="3" t="str">
        <f t="shared" si="3"/>
        <v/>
      </c>
      <c r="J95" s="3" t="str">
        <f t="shared" si="4"/>
        <v/>
      </c>
      <c r="K95" s="1" t="str">
        <f t="shared" si="5"/>
        <v/>
      </c>
      <c r="L95" s="2"/>
      <c r="M95" s="2"/>
      <c r="N95" s="2"/>
    </row>
    <row r="96" spans="1:14" x14ac:dyDescent="0.2">
      <c r="A96" s="2">
        <v>95</v>
      </c>
      <c r="B96" s="8"/>
      <c r="C96" s="8"/>
      <c r="D96" s="8"/>
      <c r="E96" s="8"/>
      <c r="F96" s="8"/>
      <c r="G96" s="2"/>
      <c r="H96" s="2"/>
      <c r="I96" s="3" t="str">
        <f t="shared" si="3"/>
        <v/>
      </c>
      <c r="J96" s="3" t="str">
        <f t="shared" si="4"/>
        <v/>
      </c>
      <c r="K96" s="1" t="str">
        <f t="shared" si="5"/>
        <v/>
      </c>
      <c r="L96" s="2"/>
      <c r="M96" s="2"/>
      <c r="N96" s="2"/>
    </row>
    <row r="97" spans="1:14" x14ac:dyDescent="0.2">
      <c r="A97" s="2">
        <v>96</v>
      </c>
      <c r="B97" s="8"/>
      <c r="C97" s="8"/>
      <c r="D97" s="8"/>
      <c r="E97" s="8"/>
      <c r="F97" s="8"/>
      <c r="G97" s="2"/>
      <c r="H97" s="2"/>
      <c r="I97" s="3" t="str">
        <f t="shared" si="3"/>
        <v/>
      </c>
      <c r="J97" s="3" t="str">
        <f t="shared" si="4"/>
        <v/>
      </c>
      <c r="K97" s="1" t="str">
        <f t="shared" si="5"/>
        <v/>
      </c>
      <c r="L97" s="2"/>
      <c r="M97" s="2"/>
      <c r="N97" s="2"/>
    </row>
    <row r="98" spans="1:14" x14ac:dyDescent="0.2">
      <c r="A98" s="2">
        <v>97</v>
      </c>
      <c r="B98" s="8"/>
      <c r="C98" s="8"/>
      <c r="D98" s="8"/>
      <c r="E98" s="8"/>
      <c r="F98" s="8"/>
      <c r="G98" s="2"/>
      <c r="H98" s="2"/>
      <c r="I98" s="3" t="str">
        <f t="shared" si="3"/>
        <v/>
      </c>
      <c r="J98" s="3" t="str">
        <f t="shared" si="4"/>
        <v/>
      </c>
      <c r="K98" s="1" t="str">
        <f t="shared" si="5"/>
        <v/>
      </c>
      <c r="L98" s="2"/>
      <c r="M98" s="2"/>
      <c r="N98" s="2"/>
    </row>
    <row r="99" spans="1:14" x14ac:dyDescent="0.2">
      <c r="A99" s="2">
        <v>98</v>
      </c>
      <c r="B99" s="8"/>
      <c r="C99" s="8"/>
      <c r="D99" s="8"/>
      <c r="E99" s="8"/>
      <c r="F99" s="8"/>
      <c r="G99" s="2"/>
      <c r="H99" s="2"/>
      <c r="I99" s="3" t="str">
        <f t="shared" si="3"/>
        <v/>
      </c>
      <c r="J99" s="3" t="str">
        <f t="shared" si="4"/>
        <v/>
      </c>
      <c r="K99" s="1" t="str">
        <f t="shared" si="5"/>
        <v/>
      </c>
      <c r="L99" s="2"/>
      <c r="M99" s="2"/>
      <c r="N99" s="2"/>
    </row>
    <row r="100" spans="1:14" x14ac:dyDescent="0.2">
      <c r="A100" s="2">
        <v>99</v>
      </c>
      <c r="B100" s="8"/>
      <c r="C100" s="8"/>
      <c r="D100" s="8"/>
      <c r="E100" s="8"/>
      <c r="F100" s="8"/>
      <c r="G100" s="2"/>
      <c r="H100" s="2"/>
      <c r="I100" s="3" t="str">
        <f t="shared" si="3"/>
        <v/>
      </c>
      <c r="J100" s="3" t="str">
        <f t="shared" si="4"/>
        <v/>
      </c>
      <c r="K100" s="1" t="str">
        <f t="shared" si="5"/>
        <v/>
      </c>
      <c r="L100" s="2"/>
      <c r="M100" s="2"/>
      <c r="N100" s="2"/>
    </row>
    <row r="101" spans="1:14" x14ac:dyDescent="0.2">
      <c r="A101" s="2">
        <v>100</v>
      </c>
      <c r="B101" s="8"/>
      <c r="C101" s="8"/>
      <c r="D101" s="8"/>
      <c r="E101" s="8"/>
      <c r="F101" s="8"/>
      <c r="G101" s="2"/>
      <c r="H101" s="2"/>
      <c r="I101" s="3" t="str">
        <f t="shared" si="3"/>
        <v/>
      </c>
      <c r="J101" s="3" t="str">
        <f t="shared" si="4"/>
        <v/>
      </c>
      <c r="K101" s="1" t="str">
        <f t="shared" si="5"/>
        <v/>
      </c>
      <c r="L101" s="2"/>
      <c r="M101" s="2"/>
      <c r="N101" s="2"/>
    </row>
    <row r="102" spans="1:14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</sheetData>
  <sheetProtection sheet="1" objects="1" scenarios="1"/>
  <mergeCells count="1">
    <mergeCell ref="L8:M20"/>
  </mergeCells>
  <phoneticPr fontId="0" type="noConversion"/>
  <pageMargins left="0.78740157499999996" right="0.78740157499999996" top="0.42" bottom="0.68" header="0.34" footer="0.4921259845"/>
  <pageSetup paperSize="9" scale="60" fitToHeight="2" orientation="portrait" r:id="rId1"/>
  <headerFooter alignWithMargins="0">
    <oddFooter>&amp;L© 2010 ISWA Univ. Stuttgart, contact: Dr. Michael Koch, +49 711 685 65446, info@aqsbw.de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105"/>
  <sheetViews>
    <sheetView workbookViewId="0">
      <selection activeCell="B2" sqref="B2"/>
    </sheetView>
  </sheetViews>
  <sheetFormatPr baseColWidth="10" defaultRowHeight="12.75" x14ac:dyDescent="0.2"/>
  <cols>
    <col min="1" max="1" width="4" bestFit="1" customWidth="1"/>
    <col min="2" max="2" width="9.7109375" customWidth="1"/>
    <col min="3" max="3" width="22.85546875" bestFit="1" customWidth="1"/>
    <col min="4" max="4" width="20.140625" bestFit="1" customWidth="1"/>
    <col min="5" max="5" width="27" customWidth="1"/>
  </cols>
  <sheetData>
    <row r="1" spans="1:5" x14ac:dyDescent="0.2">
      <c r="A1" s="2"/>
      <c r="B1" s="2" t="s">
        <v>113</v>
      </c>
      <c r="C1" s="2"/>
      <c r="D1" s="2"/>
      <c r="E1" s="2"/>
    </row>
    <row r="2" spans="1:5" x14ac:dyDescent="0.2">
      <c r="A2" s="2">
        <v>1</v>
      </c>
      <c r="B2" s="8"/>
      <c r="C2" s="2" t="s">
        <v>67</v>
      </c>
      <c r="D2" s="3" t="str">
        <f>IF(B2&lt;&gt;"",AVERAGE(B2:B101),"")</f>
        <v/>
      </c>
      <c r="E2" s="2"/>
    </row>
    <row r="3" spans="1:5" x14ac:dyDescent="0.2">
      <c r="A3" s="2">
        <v>2</v>
      </c>
      <c r="B3" s="8"/>
      <c r="C3" s="2" t="s">
        <v>34</v>
      </c>
      <c r="D3" s="3" t="str">
        <f>IF(AND(B2&lt;&gt;"",B3&lt;&gt;""),STDEV(B2:B101),"")</f>
        <v/>
      </c>
      <c r="E3" s="2"/>
    </row>
    <row r="4" spans="1:5" x14ac:dyDescent="0.2">
      <c r="A4" s="2">
        <v>3</v>
      </c>
      <c r="B4" s="8"/>
      <c r="C4" s="2" t="s">
        <v>114</v>
      </c>
      <c r="D4" s="7" t="str">
        <f>IF(D3&lt;&gt;"",D3/D2,"")</f>
        <v/>
      </c>
      <c r="E4" s="2"/>
    </row>
    <row r="5" spans="1:5" x14ac:dyDescent="0.2">
      <c r="A5" s="2">
        <v>4</v>
      </c>
      <c r="B5" s="8"/>
      <c r="C5" s="2"/>
      <c r="D5" s="2"/>
      <c r="E5" s="2"/>
    </row>
    <row r="6" spans="1:5" x14ac:dyDescent="0.2">
      <c r="A6" s="2">
        <v>5</v>
      </c>
      <c r="B6" s="8"/>
      <c r="C6" s="2"/>
      <c r="D6" s="2"/>
      <c r="E6" s="2"/>
    </row>
    <row r="7" spans="1:5" x14ac:dyDescent="0.2">
      <c r="A7" s="2">
        <v>6</v>
      </c>
      <c r="B7" s="8"/>
      <c r="C7" s="58" t="s">
        <v>117</v>
      </c>
      <c r="D7" s="113"/>
      <c r="E7" s="114"/>
    </row>
    <row r="8" spans="1:5" x14ac:dyDescent="0.2">
      <c r="A8" s="2">
        <v>7</v>
      </c>
      <c r="B8" s="8"/>
      <c r="C8" s="2"/>
      <c r="D8" s="115"/>
      <c r="E8" s="116"/>
    </row>
    <row r="9" spans="1:5" x14ac:dyDescent="0.2">
      <c r="A9" s="2">
        <v>8</v>
      </c>
      <c r="B9" s="8"/>
      <c r="C9" s="2"/>
      <c r="D9" s="115"/>
      <c r="E9" s="116"/>
    </row>
    <row r="10" spans="1:5" x14ac:dyDescent="0.2">
      <c r="A10" s="2">
        <v>9</v>
      </c>
      <c r="B10" s="8"/>
      <c r="C10" s="2"/>
      <c r="D10" s="115"/>
      <c r="E10" s="116"/>
    </row>
    <row r="11" spans="1:5" x14ac:dyDescent="0.2">
      <c r="A11" s="2">
        <v>10</v>
      </c>
      <c r="B11" s="8"/>
      <c r="C11" s="2"/>
      <c r="D11" s="115"/>
      <c r="E11" s="116"/>
    </row>
    <row r="12" spans="1:5" x14ac:dyDescent="0.2">
      <c r="A12" s="2">
        <v>11</v>
      </c>
      <c r="B12" s="8"/>
      <c r="C12" s="2"/>
      <c r="D12" s="115"/>
      <c r="E12" s="116"/>
    </row>
    <row r="13" spans="1:5" x14ac:dyDescent="0.2">
      <c r="A13" s="2">
        <v>12</v>
      </c>
      <c r="B13" s="8"/>
      <c r="C13" s="2"/>
      <c r="D13" s="115"/>
      <c r="E13" s="116"/>
    </row>
    <row r="14" spans="1:5" x14ac:dyDescent="0.2">
      <c r="A14" s="2">
        <v>13</v>
      </c>
      <c r="B14" s="8"/>
      <c r="C14" s="2"/>
      <c r="D14" s="115"/>
      <c r="E14" s="116"/>
    </row>
    <row r="15" spans="1:5" x14ac:dyDescent="0.2">
      <c r="A15" s="2">
        <v>14</v>
      </c>
      <c r="B15" s="8"/>
      <c r="C15" s="2"/>
      <c r="D15" s="115"/>
      <c r="E15" s="116"/>
    </row>
    <row r="16" spans="1:5" x14ac:dyDescent="0.2">
      <c r="A16" s="2">
        <v>15</v>
      </c>
      <c r="B16" s="8"/>
      <c r="C16" s="2"/>
      <c r="D16" s="115"/>
      <c r="E16" s="116"/>
    </row>
    <row r="17" spans="1:5" x14ac:dyDescent="0.2">
      <c r="A17" s="2">
        <v>16</v>
      </c>
      <c r="B17" s="8"/>
      <c r="C17" s="2"/>
      <c r="D17" s="115"/>
      <c r="E17" s="116"/>
    </row>
    <row r="18" spans="1:5" x14ac:dyDescent="0.2">
      <c r="A18" s="2">
        <v>17</v>
      </c>
      <c r="B18" s="8"/>
      <c r="C18" s="2"/>
      <c r="D18" s="117"/>
      <c r="E18" s="118"/>
    </row>
    <row r="19" spans="1:5" x14ac:dyDescent="0.2">
      <c r="A19" s="2">
        <v>18</v>
      </c>
      <c r="B19" s="8"/>
      <c r="C19" s="2"/>
      <c r="D19" s="2"/>
      <c r="E19" s="2"/>
    </row>
    <row r="20" spans="1:5" x14ac:dyDescent="0.2">
      <c r="A20" s="2">
        <v>19</v>
      </c>
      <c r="B20" s="8"/>
      <c r="C20" s="2"/>
      <c r="D20" s="2"/>
      <c r="E20" s="2"/>
    </row>
    <row r="21" spans="1:5" x14ac:dyDescent="0.2">
      <c r="A21" s="2">
        <v>20</v>
      </c>
      <c r="B21" s="8"/>
      <c r="C21" s="2"/>
      <c r="D21" s="2"/>
      <c r="E21" s="2"/>
    </row>
    <row r="22" spans="1:5" x14ac:dyDescent="0.2">
      <c r="A22" s="2">
        <v>21</v>
      </c>
      <c r="B22" s="8"/>
      <c r="C22" s="2"/>
      <c r="D22" s="2"/>
      <c r="E22" s="2"/>
    </row>
    <row r="23" spans="1:5" x14ac:dyDescent="0.2">
      <c r="A23" s="2">
        <v>22</v>
      </c>
      <c r="B23" s="8"/>
      <c r="C23" s="2"/>
      <c r="D23" s="2"/>
      <c r="E23" s="2"/>
    </row>
    <row r="24" spans="1:5" x14ac:dyDescent="0.2">
      <c r="A24" s="2">
        <v>23</v>
      </c>
      <c r="B24" s="8"/>
      <c r="C24" s="2"/>
      <c r="D24" s="2"/>
      <c r="E24" s="2"/>
    </row>
    <row r="25" spans="1:5" x14ac:dyDescent="0.2">
      <c r="A25" s="2">
        <v>24</v>
      </c>
      <c r="B25" s="8"/>
      <c r="C25" s="2"/>
      <c r="D25" s="2"/>
      <c r="E25" s="2"/>
    </row>
    <row r="26" spans="1:5" x14ac:dyDescent="0.2">
      <c r="A26" s="2">
        <v>25</v>
      </c>
      <c r="B26" s="8"/>
      <c r="C26" s="2"/>
      <c r="D26" s="2"/>
      <c r="E26" s="2"/>
    </row>
    <row r="27" spans="1:5" x14ac:dyDescent="0.2">
      <c r="A27" s="2">
        <v>26</v>
      </c>
      <c r="B27" s="8"/>
      <c r="C27" s="2"/>
      <c r="D27" s="2"/>
      <c r="E27" s="2"/>
    </row>
    <row r="28" spans="1:5" x14ac:dyDescent="0.2">
      <c r="A28" s="2">
        <v>27</v>
      </c>
      <c r="B28" s="8"/>
      <c r="C28" s="2"/>
      <c r="D28" s="2"/>
      <c r="E28" s="2"/>
    </row>
    <row r="29" spans="1:5" x14ac:dyDescent="0.2">
      <c r="A29" s="2">
        <v>28</v>
      </c>
      <c r="B29" s="8"/>
      <c r="C29" s="2"/>
      <c r="D29" s="2"/>
      <c r="E29" s="2"/>
    </row>
    <row r="30" spans="1:5" x14ac:dyDescent="0.2">
      <c r="A30" s="2">
        <v>29</v>
      </c>
      <c r="B30" s="8"/>
      <c r="C30" s="2"/>
      <c r="D30" s="2"/>
      <c r="E30" s="2"/>
    </row>
    <row r="31" spans="1:5" x14ac:dyDescent="0.2">
      <c r="A31" s="2">
        <v>30</v>
      </c>
      <c r="B31" s="8"/>
      <c r="C31" s="2"/>
      <c r="D31" s="2"/>
      <c r="E31" s="2"/>
    </row>
    <row r="32" spans="1:5" x14ac:dyDescent="0.2">
      <c r="A32" s="2">
        <v>31</v>
      </c>
      <c r="B32" s="8"/>
      <c r="C32" s="2"/>
      <c r="D32" s="2"/>
      <c r="E32" s="2"/>
    </row>
    <row r="33" spans="1:5" x14ac:dyDescent="0.2">
      <c r="A33" s="2">
        <v>32</v>
      </c>
      <c r="B33" s="8"/>
      <c r="C33" s="2"/>
      <c r="D33" s="2"/>
      <c r="E33" s="2"/>
    </row>
    <row r="34" spans="1:5" x14ac:dyDescent="0.2">
      <c r="A34" s="2">
        <v>33</v>
      </c>
      <c r="B34" s="8"/>
      <c r="C34" s="2"/>
      <c r="D34" s="2"/>
      <c r="E34" s="2"/>
    </row>
    <row r="35" spans="1:5" x14ac:dyDescent="0.2">
      <c r="A35" s="2">
        <v>34</v>
      </c>
      <c r="B35" s="8"/>
      <c r="C35" s="2"/>
      <c r="D35" s="2"/>
      <c r="E35" s="2"/>
    </row>
    <row r="36" spans="1:5" x14ac:dyDescent="0.2">
      <c r="A36" s="2">
        <v>35</v>
      </c>
      <c r="B36" s="8"/>
      <c r="C36" s="2"/>
      <c r="D36" s="2"/>
      <c r="E36" s="2"/>
    </row>
    <row r="37" spans="1:5" x14ac:dyDescent="0.2">
      <c r="A37" s="2">
        <v>36</v>
      </c>
      <c r="B37" s="8"/>
      <c r="C37" s="2"/>
      <c r="D37" s="2"/>
      <c r="E37" s="2"/>
    </row>
    <row r="38" spans="1:5" x14ac:dyDescent="0.2">
      <c r="A38" s="2">
        <v>37</v>
      </c>
      <c r="B38" s="8"/>
      <c r="C38" s="2"/>
      <c r="D38" s="2"/>
      <c r="E38" s="2"/>
    </row>
    <row r="39" spans="1:5" x14ac:dyDescent="0.2">
      <c r="A39" s="2">
        <v>38</v>
      </c>
      <c r="B39" s="8"/>
      <c r="C39" s="2"/>
      <c r="D39" s="2"/>
      <c r="E39" s="2"/>
    </row>
    <row r="40" spans="1:5" x14ac:dyDescent="0.2">
      <c r="A40" s="2">
        <v>39</v>
      </c>
      <c r="B40" s="8"/>
      <c r="C40" s="2"/>
      <c r="D40" s="2"/>
      <c r="E40" s="2"/>
    </row>
    <row r="41" spans="1:5" x14ac:dyDescent="0.2">
      <c r="A41" s="2">
        <v>40</v>
      </c>
      <c r="B41" s="8"/>
      <c r="C41" s="2"/>
      <c r="D41" s="2"/>
      <c r="E41" s="2"/>
    </row>
    <row r="42" spans="1:5" x14ac:dyDescent="0.2">
      <c r="A42" s="2">
        <v>41</v>
      </c>
      <c r="B42" s="8"/>
      <c r="C42" s="2"/>
      <c r="D42" s="2"/>
      <c r="E42" s="2"/>
    </row>
    <row r="43" spans="1:5" x14ac:dyDescent="0.2">
      <c r="A43" s="2">
        <v>42</v>
      </c>
      <c r="B43" s="8"/>
      <c r="C43" s="2"/>
      <c r="D43" s="2"/>
      <c r="E43" s="2"/>
    </row>
    <row r="44" spans="1:5" x14ac:dyDescent="0.2">
      <c r="A44" s="2">
        <v>43</v>
      </c>
      <c r="B44" s="8"/>
      <c r="C44" s="2"/>
      <c r="D44" s="2"/>
      <c r="E44" s="2"/>
    </row>
    <row r="45" spans="1:5" x14ac:dyDescent="0.2">
      <c r="A45" s="2">
        <v>44</v>
      </c>
      <c r="B45" s="8"/>
      <c r="C45" s="2"/>
      <c r="D45" s="2"/>
      <c r="E45" s="2"/>
    </row>
    <row r="46" spans="1:5" x14ac:dyDescent="0.2">
      <c r="A46" s="2">
        <v>45</v>
      </c>
      <c r="B46" s="8"/>
      <c r="C46" s="2"/>
      <c r="D46" s="2"/>
      <c r="E46" s="2"/>
    </row>
    <row r="47" spans="1:5" x14ac:dyDescent="0.2">
      <c r="A47" s="2">
        <v>46</v>
      </c>
      <c r="B47" s="8"/>
      <c r="C47" s="2"/>
      <c r="D47" s="2"/>
      <c r="E47" s="2"/>
    </row>
    <row r="48" spans="1:5" x14ac:dyDescent="0.2">
      <c r="A48" s="2">
        <v>47</v>
      </c>
      <c r="B48" s="8"/>
      <c r="C48" s="2"/>
      <c r="D48" s="2"/>
      <c r="E48" s="2"/>
    </row>
    <row r="49" spans="1:5" x14ac:dyDescent="0.2">
      <c r="A49" s="2">
        <v>48</v>
      </c>
      <c r="B49" s="8"/>
      <c r="C49" s="2"/>
      <c r="D49" s="2"/>
      <c r="E49" s="2"/>
    </row>
    <row r="50" spans="1:5" x14ac:dyDescent="0.2">
      <c r="A50" s="2">
        <v>49</v>
      </c>
      <c r="B50" s="8"/>
      <c r="C50" s="2"/>
      <c r="D50" s="2"/>
      <c r="E50" s="2"/>
    </row>
    <row r="51" spans="1:5" x14ac:dyDescent="0.2">
      <c r="A51" s="2">
        <v>50</v>
      </c>
      <c r="B51" s="8"/>
      <c r="C51" s="2"/>
      <c r="D51" s="2"/>
      <c r="E51" s="2"/>
    </row>
    <row r="52" spans="1:5" x14ac:dyDescent="0.2">
      <c r="A52" s="2">
        <v>51</v>
      </c>
      <c r="B52" s="8"/>
      <c r="C52" s="2"/>
      <c r="D52" s="2"/>
      <c r="E52" s="2"/>
    </row>
    <row r="53" spans="1:5" x14ac:dyDescent="0.2">
      <c r="A53" s="2">
        <v>52</v>
      </c>
      <c r="B53" s="8"/>
      <c r="C53" s="2"/>
      <c r="D53" s="2"/>
      <c r="E53" s="2"/>
    </row>
    <row r="54" spans="1:5" x14ac:dyDescent="0.2">
      <c r="A54" s="2">
        <v>53</v>
      </c>
      <c r="B54" s="8"/>
      <c r="C54" s="2"/>
      <c r="D54" s="2"/>
      <c r="E54" s="2"/>
    </row>
    <row r="55" spans="1:5" x14ac:dyDescent="0.2">
      <c r="A55" s="2">
        <v>54</v>
      </c>
      <c r="B55" s="8"/>
      <c r="C55" s="2"/>
      <c r="D55" s="2"/>
      <c r="E55" s="2"/>
    </row>
    <row r="56" spans="1:5" x14ac:dyDescent="0.2">
      <c r="A56" s="2">
        <v>55</v>
      </c>
      <c r="B56" s="8"/>
      <c r="C56" s="2"/>
      <c r="D56" s="2"/>
      <c r="E56" s="2"/>
    </row>
    <row r="57" spans="1:5" x14ac:dyDescent="0.2">
      <c r="A57" s="2">
        <v>56</v>
      </c>
      <c r="B57" s="8"/>
      <c r="C57" s="2"/>
      <c r="D57" s="2"/>
      <c r="E57" s="2"/>
    </row>
    <row r="58" spans="1:5" x14ac:dyDescent="0.2">
      <c r="A58" s="2">
        <v>57</v>
      </c>
      <c r="B58" s="8"/>
      <c r="C58" s="2"/>
      <c r="D58" s="2"/>
      <c r="E58" s="2"/>
    </row>
    <row r="59" spans="1:5" x14ac:dyDescent="0.2">
      <c r="A59" s="2">
        <v>58</v>
      </c>
      <c r="B59" s="8"/>
      <c r="C59" s="2"/>
      <c r="D59" s="2"/>
      <c r="E59" s="2"/>
    </row>
    <row r="60" spans="1:5" x14ac:dyDescent="0.2">
      <c r="A60" s="2">
        <v>59</v>
      </c>
      <c r="B60" s="8"/>
      <c r="C60" s="2"/>
      <c r="D60" s="2"/>
      <c r="E60" s="2"/>
    </row>
    <row r="61" spans="1:5" x14ac:dyDescent="0.2">
      <c r="A61" s="2">
        <v>60</v>
      </c>
      <c r="B61" s="8"/>
      <c r="C61" s="2"/>
      <c r="D61" s="2"/>
      <c r="E61" s="2"/>
    </row>
    <row r="62" spans="1:5" x14ac:dyDescent="0.2">
      <c r="A62" s="2">
        <v>61</v>
      </c>
      <c r="B62" s="8"/>
      <c r="C62" s="2"/>
      <c r="D62" s="2"/>
      <c r="E62" s="2"/>
    </row>
    <row r="63" spans="1:5" x14ac:dyDescent="0.2">
      <c r="A63" s="2">
        <v>62</v>
      </c>
      <c r="B63" s="8"/>
      <c r="C63" s="2"/>
      <c r="D63" s="2"/>
      <c r="E63" s="2"/>
    </row>
    <row r="64" spans="1:5" x14ac:dyDescent="0.2">
      <c r="A64" s="2">
        <v>63</v>
      </c>
      <c r="B64" s="8"/>
      <c r="C64" s="2"/>
      <c r="D64" s="2"/>
      <c r="E64" s="2"/>
    </row>
    <row r="65" spans="1:5" x14ac:dyDescent="0.2">
      <c r="A65" s="2">
        <v>64</v>
      </c>
      <c r="B65" s="8"/>
      <c r="C65" s="2"/>
      <c r="D65" s="2"/>
      <c r="E65" s="2"/>
    </row>
    <row r="66" spans="1:5" x14ac:dyDescent="0.2">
      <c r="A66" s="2">
        <v>65</v>
      </c>
      <c r="B66" s="8"/>
      <c r="C66" s="2"/>
      <c r="D66" s="2"/>
      <c r="E66" s="2"/>
    </row>
    <row r="67" spans="1:5" x14ac:dyDescent="0.2">
      <c r="A67" s="2">
        <v>66</v>
      </c>
      <c r="B67" s="8"/>
      <c r="C67" s="2"/>
      <c r="D67" s="2"/>
      <c r="E67" s="2"/>
    </row>
    <row r="68" spans="1:5" x14ac:dyDescent="0.2">
      <c r="A68" s="2">
        <v>67</v>
      </c>
      <c r="B68" s="8"/>
      <c r="C68" s="2"/>
      <c r="D68" s="2"/>
      <c r="E68" s="2"/>
    </row>
    <row r="69" spans="1:5" x14ac:dyDescent="0.2">
      <c r="A69" s="2">
        <v>68</v>
      </c>
      <c r="B69" s="8"/>
      <c r="C69" s="2"/>
      <c r="D69" s="2"/>
      <c r="E69" s="2"/>
    </row>
    <row r="70" spans="1:5" x14ac:dyDescent="0.2">
      <c r="A70" s="2">
        <v>69</v>
      </c>
      <c r="B70" s="8"/>
      <c r="C70" s="2"/>
      <c r="D70" s="2"/>
      <c r="E70" s="2"/>
    </row>
    <row r="71" spans="1:5" x14ac:dyDescent="0.2">
      <c r="A71" s="2">
        <v>70</v>
      </c>
      <c r="B71" s="8"/>
      <c r="C71" s="2"/>
      <c r="D71" s="2"/>
      <c r="E71" s="2"/>
    </row>
    <row r="72" spans="1:5" x14ac:dyDescent="0.2">
      <c r="A72" s="2">
        <v>71</v>
      </c>
      <c r="B72" s="8"/>
      <c r="C72" s="2"/>
      <c r="D72" s="2"/>
      <c r="E72" s="2"/>
    </row>
    <row r="73" spans="1:5" x14ac:dyDescent="0.2">
      <c r="A73" s="2">
        <v>72</v>
      </c>
      <c r="B73" s="8"/>
      <c r="C73" s="2"/>
      <c r="D73" s="2"/>
      <c r="E73" s="2"/>
    </row>
    <row r="74" spans="1:5" x14ac:dyDescent="0.2">
      <c r="A74" s="2">
        <v>73</v>
      </c>
      <c r="B74" s="8"/>
      <c r="C74" s="2"/>
      <c r="D74" s="2"/>
      <c r="E74" s="2"/>
    </row>
    <row r="75" spans="1:5" x14ac:dyDescent="0.2">
      <c r="A75" s="2">
        <v>74</v>
      </c>
      <c r="B75" s="8"/>
      <c r="C75" s="2"/>
      <c r="D75" s="2"/>
      <c r="E75" s="2"/>
    </row>
    <row r="76" spans="1:5" x14ac:dyDescent="0.2">
      <c r="A76" s="2">
        <v>75</v>
      </c>
      <c r="B76" s="8"/>
      <c r="C76" s="2"/>
      <c r="D76" s="2"/>
      <c r="E76" s="2"/>
    </row>
    <row r="77" spans="1:5" x14ac:dyDescent="0.2">
      <c r="A77" s="2">
        <v>76</v>
      </c>
      <c r="B77" s="8"/>
      <c r="C77" s="2"/>
      <c r="D77" s="2"/>
      <c r="E77" s="2"/>
    </row>
    <row r="78" spans="1:5" x14ac:dyDescent="0.2">
      <c r="A78" s="2">
        <v>77</v>
      </c>
      <c r="B78" s="8"/>
      <c r="C78" s="2"/>
      <c r="D78" s="2"/>
      <c r="E78" s="2"/>
    </row>
    <row r="79" spans="1:5" x14ac:dyDescent="0.2">
      <c r="A79" s="2">
        <v>78</v>
      </c>
      <c r="B79" s="8"/>
      <c r="C79" s="2"/>
      <c r="D79" s="2"/>
      <c r="E79" s="2"/>
    </row>
    <row r="80" spans="1:5" x14ac:dyDescent="0.2">
      <c r="A80" s="2">
        <v>79</v>
      </c>
      <c r="B80" s="8"/>
      <c r="C80" s="2"/>
      <c r="D80" s="2"/>
      <c r="E80" s="2"/>
    </row>
    <row r="81" spans="1:5" x14ac:dyDescent="0.2">
      <c r="A81" s="2">
        <v>80</v>
      </c>
      <c r="B81" s="8"/>
      <c r="C81" s="2"/>
      <c r="D81" s="2"/>
      <c r="E81" s="2"/>
    </row>
    <row r="82" spans="1:5" x14ac:dyDescent="0.2">
      <c r="A82" s="2">
        <v>81</v>
      </c>
      <c r="B82" s="8"/>
      <c r="C82" s="2"/>
      <c r="D82" s="2"/>
      <c r="E82" s="2"/>
    </row>
    <row r="83" spans="1:5" x14ac:dyDescent="0.2">
      <c r="A83" s="2">
        <v>82</v>
      </c>
      <c r="B83" s="8"/>
      <c r="C83" s="2"/>
      <c r="D83" s="2"/>
      <c r="E83" s="2"/>
    </row>
    <row r="84" spans="1:5" x14ac:dyDescent="0.2">
      <c r="A84" s="2">
        <v>83</v>
      </c>
      <c r="B84" s="8"/>
      <c r="C84" s="2"/>
      <c r="D84" s="2"/>
      <c r="E84" s="2"/>
    </row>
    <row r="85" spans="1:5" x14ac:dyDescent="0.2">
      <c r="A85" s="2">
        <v>84</v>
      </c>
      <c r="B85" s="8"/>
      <c r="C85" s="2"/>
      <c r="D85" s="2"/>
      <c r="E85" s="2"/>
    </row>
    <row r="86" spans="1:5" x14ac:dyDescent="0.2">
      <c r="A86" s="2">
        <v>85</v>
      </c>
      <c r="B86" s="8"/>
      <c r="C86" s="2"/>
      <c r="D86" s="2"/>
      <c r="E86" s="2"/>
    </row>
    <row r="87" spans="1:5" x14ac:dyDescent="0.2">
      <c r="A87" s="2">
        <v>86</v>
      </c>
      <c r="B87" s="8"/>
      <c r="C87" s="2"/>
      <c r="D87" s="2"/>
      <c r="E87" s="2"/>
    </row>
    <row r="88" spans="1:5" x14ac:dyDescent="0.2">
      <c r="A88" s="2">
        <v>87</v>
      </c>
      <c r="B88" s="8"/>
      <c r="C88" s="2"/>
      <c r="D88" s="2"/>
      <c r="E88" s="2"/>
    </row>
    <row r="89" spans="1:5" x14ac:dyDescent="0.2">
      <c r="A89" s="2">
        <v>88</v>
      </c>
      <c r="B89" s="8"/>
      <c r="C89" s="2"/>
      <c r="D89" s="2"/>
      <c r="E89" s="2"/>
    </row>
    <row r="90" spans="1:5" x14ac:dyDescent="0.2">
      <c r="A90" s="2">
        <v>89</v>
      </c>
      <c r="B90" s="8"/>
      <c r="C90" s="2"/>
      <c r="D90" s="2"/>
      <c r="E90" s="2"/>
    </row>
    <row r="91" spans="1:5" x14ac:dyDescent="0.2">
      <c r="A91" s="2">
        <v>90</v>
      </c>
      <c r="B91" s="8"/>
      <c r="C91" s="2"/>
      <c r="D91" s="2"/>
      <c r="E91" s="2"/>
    </row>
    <row r="92" spans="1:5" x14ac:dyDescent="0.2">
      <c r="A92" s="2">
        <v>91</v>
      </c>
      <c r="B92" s="8"/>
      <c r="C92" s="2"/>
      <c r="D92" s="2"/>
      <c r="E92" s="2"/>
    </row>
    <row r="93" spans="1:5" x14ac:dyDescent="0.2">
      <c r="A93" s="2">
        <v>92</v>
      </c>
      <c r="B93" s="8"/>
      <c r="C93" s="2"/>
      <c r="D93" s="2"/>
      <c r="E93" s="2"/>
    </row>
    <row r="94" spans="1:5" x14ac:dyDescent="0.2">
      <c r="A94" s="2">
        <v>93</v>
      </c>
      <c r="B94" s="8"/>
      <c r="C94" s="2"/>
      <c r="D94" s="2"/>
      <c r="E94" s="2"/>
    </row>
    <row r="95" spans="1:5" x14ac:dyDescent="0.2">
      <c r="A95" s="2">
        <v>94</v>
      </c>
      <c r="B95" s="8"/>
      <c r="C95" s="2"/>
      <c r="D95" s="2"/>
      <c r="E95" s="2"/>
    </row>
    <row r="96" spans="1:5" x14ac:dyDescent="0.2">
      <c r="A96" s="2">
        <v>95</v>
      </c>
      <c r="B96" s="8"/>
      <c r="C96" s="2"/>
      <c r="D96" s="2"/>
      <c r="E96" s="2"/>
    </row>
    <row r="97" spans="1:5" x14ac:dyDescent="0.2">
      <c r="A97" s="2">
        <v>96</v>
      </c>
      <c r="B97" s="8"/>
      <c r="C97" s="2"/>
      <c r="D97" s="2"/>
      <c r="E97" s="2"/>
    </row>
    <row r="98" spans="1:5" x14ac:dyDescent="0.2">
      <c r="A98" s="2">
        <v>97</v>
      </c>
      <c r="B98" s="8"/>
      <c r="C98" s="2"/>
      <c r="D98" s="2"/>
      <c r="E98" s="2"/>
    </row>
    <row r="99" spans="1:5" x14ac:dyDescent="0.2">
      <c r="A99" s="2">
        <v>98</v>
      </c>
      <c r="B99" s="8"/>
      <c r="C99" s="2"/>
      <c r="D99" s="2"/>
      <c r="E99" s="2"/>
    </row>
    <row r="100" spans="1:5" x14ac:dyDescent="0.2">
      <c r="A100" s="2">
        <v>99</v>
      </c>
      <c r="B100" s="8"/>
      <c r="C100" s="2"/>
      <c r="D100" s="2"/>
      <c r="E100" s="2"/>
    </row>
    <row r="101" spans="1:5" x14ac:dyDescent="0.2">
      <c r="A101" s="2">
        <v>100</v>
      </c>
      <c r="B101" s="8"/>
      <c r="C101" s="2"/>
      <c r="D101" s="2"/>
      <c r="E101" s="2"/>
    </row>
    <row r="102" spans="1:5" x14ac:dyDescent="0.2">
      <c r="A102" s="2"/>
      <c r="B102" s="2"/>
      <c r="C102" s="2"/>
      <c r="D102" s="2"/>
      <c r="E102" s="2"/>
    </row>
    <row r="103" spans="1:5" x14ac:dyDescent="0.2">
      <c r="A103" s="2"/>
      <c r="B103" s="2"/>
      <c r="C103" s="2"/>
      <c r="D103" s="2"/>
      <c r="E103" s="2"/>
    </row>
    <row r="104" spans="1:5" x14ac:dyDescent="0.2">
      <c r="A104" s="2"/>
      <c r="B104" s="2"/>
      <c r="C104" s="2"/>
      <c r="D104" s="2"/>
      <c r="E104" s="2"/>
    </row>
    <row r="105" spans="1:5" x14ac:dyDescent="0.2">
      <c r="A105" s="2"/>
      <c r="B105" s="2"/>
      <c r="C105" s="2"/>
      <c r="D105" s="2"/>
      <c r="E105" s="2"/>
    </row>
  </sheetData>
  <sheetProtection sheet="1" objects="1" scenarios="1"/>
  <mergeCells count="1">
    <mergeCell ref="D7:E1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&amp;L© 2010 ISWA Univ. Stuttgart, contact: Dr. Michael Koch, +49 711 685 65446, info@aqsbw.de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K41"/>
  <sheetViews>
    <sheetView zoomScaleNormal="100" workbookViewId="0">
      <selection activeCell="C4" sqref="C4"/>
    </sheetView>
  </sheetViews>
  <sheetFormatPr baseColWidth="10" defaultRowHeight="12.75" x14ac:dyDescent="0.2"/>
  <cols>
    <col min="1" max="1" width="3.7109375" customWidth="1"/>
    <col min="2" max="2" width="27.42578125" customWidth="1"/>
    <col min="4" max="4" width="14.42578125" customWidth="1"/>
    <col min="7" max="7" width="2" customWidth="1"/>
    <col min="8" max="8" width="19.5703125" customWidth="1"/>
    <col min="9" max="9" width="6.7109375" customWidth="1"/>
    <col min="10" max="10" width="5.85546875" customWidth="1"/>
    <col min="11" max="11" width="2" customWidth="1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 t="s">
        <v>22</v>
      </c>
      <c r="B3" s="2" t="s">
        <v>115</v>
      </c>
      <c r="C3" s="2" t="s">
        <v>65</v>
      </c>
      <c r="D3" s="61" t="s">
        <v>126</v>
      </c>
      <c r="E3" s="2" t="s">
        <v>116</v>
      </c>
      <c r="F3" s="2" t="s">
        <v>9</v>
      </c>
      <c r="G3" s="2"/>
      <c r="H3" s="2"/>
      <c r="I3" s="2"/>
      <c r="J3" s="2"/>
      <c r="K3" s="2"/>
    </row>
    <row r="4" spans="1:11" ht="18" customHeight="1" x14ac:dyDescent="0.2">
      <c r="A4" s="2">
        <v>1</v>
      </c>
      <c r="B4" s="35"/>
      <c r="C4" s="41"/>
      <c r="D4" s="62"/>
      <c r="E4" s="3" t="str">
        <f>IF(AND(D4&lt;&gt;"",C4&lt;&gt;""),IF(D4="1 s",1,IF(D4="95%",1.96,IF(D4="2 s",2,IF(D4="99%",2.58,IF(D4="3 s",3,IF(D4="Rechteck",1.732,IF(D4="Dreieck",2.449,""))))))),"")</f>
        <v/>
      </c>
      <c r="F4" s="53" t="str">
        <f>IF(E4&lt;&gt;"",C4/E4,"")</f>
        <v/>
      </c>
      <c r="G4" s="2"/>
      <c r="H4" s="2"/>
      <c r="I4" s="2"/>
      <c r="J4" s="2"/>
      <c r="K4" s="2"/>
    </row>
    <row r="5" spans="1:11" ht="18" customHeight="1" x14ac:dyDescent="0.2">
      <c r="A5" s="2">
        <v>2</v>
      </c>
      <c r="B5" s="35"/>
      <c r="C5" s="41"/>
      <c r="D5" s="62"/>
      <c r="E5" s="3" t="str">
        <f t="shared" ref="E5:E13" si="0">IF(AND(D5&lt;&gt;"",C5&lt;&gt;""),IF(D5="1 s",1,IF(D5="95%",1.96,IF(D5="2 s",2,IF(D5="99%",2.58,IF(D5="3 s",3,IF(D5="Rechteck",1.732,IF(D5="Dreieck",2.449,""))))))),"")</f>
        <v/>
      </c>
      <c r="F5" s="53" t="str">
        <f t="shared" ref="F5:F13" si="1">IF(E5&lt;&gt;"",C5/E5,"")</f>
        <v/>
      </c>
      <c r="G5" s="2"/>
      <c r="H5" s="2"/>
      <c r="I5" s="2"/>
      <c r="J5" s="2"/>
      <c r="K5" s="2"/>
    </row>
    <row r="6" spans="1:11" ht="18" customHeight="1" x14ac:dyDescent="0.2">
      <c r="A6" s="2">
        <v>3</v>
      </c>
      <c r="B6" s="35"/>
      <c r="C6" s="41"/>
      <c r="D6" s="62"/>
      <c r="E6" s="3" t="str">
        <f t="shared" si="0"/>
        <v/>
      </c>
      <c r="F6" s="53" t="str">
        <f t="shared" si="1"/>
        <v/>
      </c>
      <c r="G6" s="2"/>
      <c r="H6" s="2"/>
      <c r="I6" s="2"/>
      <c r="J6" s="2"/>
      <c r="K6" s="2"/>
    </row>
    <row r="7" spans="1:11" ht="18" customHeight="1" x14ac:dyDescent="0.2">
      <c r="A7" s="2">
        <v>4</v>
      </c>
      <c r="B7" s="35"/>
      <c r="C7" s="41"/>
      <c r="D7" s="62"/>
      <c r="E7" s="3" t="str">
        <f t="shared" si="0"/>
        <v/>
      </c>
      <c r="F7" s="53" t="str">
        <f t="shared" si="1"/>
        <v/>
      </c>
      <c r="G7" s="2"/>
      <c r="H7" s="2"/>
      <c r="I7" s="2"/>
      <c r="J7" s="2"/>
      <c r="K7" s="2"/>
    </row>
    <row r="8" spans="1:11" ht="18" customHeight="1" x14ac:dyDescent="0.2">
      <c r="A8" s="2">
        <v>5</v>
      </c>
      <c r="B8" s="35"/>
      <c r="C8" s="41"/>
      <c r="D8" s="62"/>
      <c r="E8" s="3" t="str">
        <f t="shared" si="0"/>
        <v/>
      </c>
      <c r="F8" s="53" t="str">
        <f t="shared" si="1"/>
        <v/>
      </c>
      <c r="G8" s="2"/>
      <c r="H8" s="2"/>
      <c r="I8" s="2"/>
      <c r="J8" s="2"/>
      <c r="K8" s="2"/>
    </row>
    <row r="9" spans="1:11" ht="18" customHeight="1" x14ac:dyDescent="0.2">
      <c r="A9" s="2">
        <v>6</v>
      </c>
      <c r="B9" s="35"/>
      <c r="C9" s="41"/>
      <c r="D9" s="62"/>
      <c r="E9" s="3" t="str">
        <f t="shared" si="0"/>
        <v/>
      </c>
      <c r="F9" s="53" t="str">
        <f t="shared" si="1"/>
        <v/>
      </c>
      <c r="G9" s="2"/>
      <c r="H9" s="2"/>
      <c r="I9" s="2"/>
      <c r="J9" s="2"/>
      <c r="K9" s="2"/>
    </row>
    <row r="10" spans="1:11" ht="18" customHeight="1" x14ac:dyDescent="0.2">
      <c r="A10" s="2">
        <v>7</v>
      </c>
      <c r="B10" s="35"/>
      <c r="C10" s="41"/>
      <c r="D10" s="62"/>
      <c r="E10" s="3" t="str">
        <f t="shared" si="0"/>
        <v/>
      </c>
      <c r="F10" s="53" t="str">
        <f t="shared" si="1"/>
        <v/>
      </c>
      <c r="G10" s="2"/>
      <c r="H10" s="2"/>
      <c r="I10" s="2"/>
      <c r="J10" s="2"/>
      <c r="K10" s="2"/>
    </row>
    <row r="11" spans="1:11" ht="18" customHeight="1" x14ac:dyDescent="0.2">
      <c r="A11" s="2">
        <v>8</v>
      </c>
      <c r="B11" s="35"/>
      <c r="C11" s="41"/>
      <c r="D11" s="62"/>
      <c r="E11" s="3" t="str">
        <f t="shared" si="0"/>
        <v/>
      </c>
      <c r="F11" s="53" t="str">
        <f t="shared" si="1"/>
        <v/>
      </c>
      <c r="G11" s="2"/>
      <c r="H11" s="2"/>
      <c r="I11" s="2"/>
      <c r="J11" s="2"/>
      <c r="K11" s="2"/>
    </row>
    <row r="12" spans="1:11" ht="18" customHeight="1" x14ac:dyDescent="0.2">
      <c r="A12" s="2">
        <v>9</v>
      </c>
      <c r="B12" s="35"/>
      <c r="C12" s="41"/>
      <c r="D12" s="62"/>
      <c r="E12" s="3" t="str">
        <f t="shared" si="0"/>
        <v/>
      </c>
      <c r="F12" s="53" t="str">
        <f t="shared" si="1"/>
        <v/>
      </c>
      <c r="G12" s="2"/>
      <c r="H12" s="2"/>
      <c r="I12" s="2"/>
      <c r="J12" s="2"/>
      <c r="K12" s="2"/>
    </row>
    <row r="13" spans="1:11" ht="18" customHeight="1" thickBot="1" x14ac:dyDescent="0.25">
      <c r="A13" s="2">
        <v>10</v>
      </c>
      <c r="B13" s="35"/>
      <c r="C13" s="41"/>
      <c r="D13" s="62"/>
      <c r="E13" s="34" t="str">
        <f t="shared" si="0"/>
        <v/>
      </c>
      <c r="F13" s="54" t="str">
        <f t="shared" si="1"/>
        <v/>
      </c>
      <c r="G13" s="2"/>
      <c r="H13" s="2"/>
      <c r="I13" s="2"/>
      <c r="J13" s="2"/>
      <c r="K13" s="2"/>
    </row>
    <row r="14" spans="1:11" ht="13.5" thickBot="1" x14ac:dyDescent="0.25">
      <c r="A14" s="2"/>
      <c r="B14" s="2"/>
      <c r="C14" s="2"/>
      <c r="D14" s="2"/>
      <c r="E14" s="33" t="s">
        <v>42</v>
      </c>
      <c r="F14" s="55" t="str">
        <f>IF(COUNT(F4:F13)&lt;&gt;0,SQRT(SUMSQ(F4:F13)),"")</f>
        <v/>
      </c>
      <c r="G14" s="2"/>
      <c r="H14" s="2"/>
      <c r="I14" s="2"/>
      <c r="J14" s="2"/>
      <c r="K14" s="2"/>
    </row>
    <row r="15" spans="1:1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">
      <c r="A16" s="2" t="s">
        <v>22</v>
      </c>
      <c r="B16" s="2" t="s">
        <v>115</v>
      </c>
      <c r="C16" s="2" t="s">
        <v>65</v>
      </c>
      <c r="D16" s="61" t="s">
        <v>126</v>
      </c>
      <c r="E16" s="2" t="s">
        <v>116</v>
      </c>
      <c r="F16" s="2" t="s">
        <v>9</v>
      </c>
      <c r="G16" s="2"/>
      <c r="H16" s="2"/>
      <c r="I16" s="2"/>
      <c r="J16" s="2"/>
      <c r="K16" s="2"/>
    </row>
    <row r="17" spans="1:11" ht="18" customHeight="1" x14ac:dyDescent="0.2">
      <c r="A17" s="2">
        <v>1</v>
      </c>
      <c r="B17" s="35"/>
      <c r="C17" s="41"/>
      <c r="D17" s="62"/>
      <c r="E17" s="3" t="str">
        <f>IF(AND(D17&lt;&gt;"",C17&lt;&gt;""),IF(D17="1 s",1,IF(D17="95%",1.96,IF(D17="2 s",2,IF(D17="99%",2.58,IF(D17="3 s",3,IF(D17="Rechteck",1.732,IF(D17="Dreieck",2.449,""))))))),"")</f>
        <v/>
      </c>
      <c r="F17" s="53" t="str">
        <f>IF(E17&lt;&gt;"",C17/E17,"")</f>
        <v/>
      </c>
      <c r="G17" s="2"/>
      <c r="H17" s="2"/>
      <c r="I17" s="2"/>
      <c r="J17" s="2"/>
      <c r="K17" s="2"/>
    </row>
    <row r="18" spans="1:11" ht="18" customHeight="1" x14ac:dyDescent="0.2">
      <c r="A18" s="2">
        <v>2</v>
      </c>
      <c r="B18" s="35"/>
      <c r="C18" s="41"/>
      <c r="D18" s="62"/>
      <c r="E18" s="3" t="str">
        <f t="shared" ref="E18:E26" si="2">IF(AND(D18&lt;&gt;"",C18&lt;&gt;""),IF(D18="1 s",1,IF(D18="95%",1.96,IF(D18="2 s",2,IF(D18="99%",2.58,IF(D18="3 s",3,IF(D18="Rechteck",1.732,IF(D18="Dreieck",2.449,""))))))),"")</f>
        <v/>
      </c>
      <c r="F18" s="53" t="str">
        <f t="shared" ref="F18:F26" si="3">IF(E18&lt;&gt;"",C18/E18,"")</f>
        <v/>
      </c>
      <c r="G18" s="2"/>
      <c r="H18" s="2"/>
      <c r="I18" s="2"/>
      <c r="J18" s="2"/>
      <c r="K18" s="2"/>
    </row>
    <row r="19" spans="1:11" ht="18" customHeight="1" x14ac:dyDescent="0.2">
      <c r="A19" s="2">
        <v>3</v>
      </c>
      <c r="B19" s="35"/>
      <c r="C19" s="41"/>
      <c r="D19" s="62"/>
      <c r="E19" s="3" t="str">
        <f t="shared" si="2"/>
        <v/>
      </c>
      <c r="F19" s="53" t="str">
        <f t="shared" si="3"/>
        <v/>
      </c>
      <c r="G19" s="2"/>
      <c r="H19" s="2"/>
      <c r="I19" s="2"/>
      <c r="J19" s="2"/>
      <c r="K19" s="2"/>
    </row>
    <row r="20" spans="1:11" ht="18" customHeight="1" x14ac:dyDescent="0.2">
      <c r="A20" s="2">
        <v>4</v>
      </c>
      <c r="B20" s="35"/>
      <c r="C20" s="41"/>
      <c r="D20" s="62"/>
      <c r="E20" s="3" t="str">
        <f t="shared" si="2"/>
        <v/>
      </c>
      <c r="F20" s="53" t="str">
        <f t="shared" si="3"/>
        <v/>
      </c>
      <c r="G20" s="2"/>
      <c r="H20" s="2"/>
      <c r="I20" s="2"/>
      <c r="J20" s="2"/>
      <c r="K20" s="2"/>
    </row>
    <row r="21" spans="1:11" ht="18" customHeight="1" x14ac:dyDescent="0.2">
      <c r="A21" s="2">
        <v>5</v>
      </c>
      <c r="B21" s="35"/>
      <c r="C21" s="41"/>
      <c r="D21" s="62"/>
      <c r="E21" s="3" t="str">
        <f t="shared" si="2"/>
        <v/>
      </c>
      <c r="F21" s="53" t="str">
        <f t="shared" si="3"/>
        <v/>
      </c>
      <c r="G21" s="2"/>
      <c r="H21" s="2"/>
      <c r="I21" s="2"/>
      <c r="J21" s="2"/>
      <c r="K21" s="2"/>
    </row>
    <row r="22" spans="1:11" ht="18" customHeight="1" x14ac:dyDescent="0.2">
      <c r="A22" s="2">
        <v>6</v>
      </c>
      <c r="B22" s="35"/>
      <c r="C22" s="41"/>
      <c r="D22" s="62"/>
      <c r="E22" s="3" t="str">
        <f t="shared" si="2"/>
        <v/>
      </c>
      <c r="F22" s="53" t="str">
        <f t="shared" si="3"/>
        <v/>
      </c>
      <c r="G22" s="2"/>
      <c r="H22" s="2"/>
      <c r="I22" s="2"/>
      <c r="J22" s="2"/>
      <c r="K22" s="2"/>
    </row>
    <row r="23" spans="1:11" ht="18" customHeight="1" x14ac:dyDescent="0.2">
      <c r="A23" s="2">
        <v>7</v>
      </c>
      <c r="B23" s="35"/>
      <c r="C23" s="41"/>
      <c r="D23" s="62"/>
      <c r="E23" s="3" t="str">
        <f t="shared" si="2"/>
        <v/>
      </c>
      <c r="F23" s="53" t="str">
        <f t="shared" si="3"/>
        <v/>
      </c>
      <c r="G23" s="2"/>
      <c r="H23" s="2"/>
      <c r="I23" s="2"/>
      <c r="J23" s="2"/>
      <c r="K23" s="2"/>
    </row>
    <row r="24" spans="1:11" ht="18" customHeight="1" x14ac:dyDescent="0.2">
      <c r="A24" s="2">
        <v>8</v>
      </c>
      <c r="B24" s="35"/>
      <c r="C24" s="41"/>
      <c r="D24" s="62"/>
      <c r="E24" s="3" t="str">
        <f t="shared" si="2"/>
        <v/>
      </c>
      <c r="F24" s="53" t="str">
        <f t="shared" si="3"/>
        <v/>
      </c>
      <c r="G24" s="2"/>
      <c r="H24" s="2"/>
      <c r="I24" s="2"/>
      <c r="J24" s="2"/>
      <c r="K24" s="2"/>
    </row>
    <row r="25" spans="1:11" ht="18" customHeight="1" x14ac:dyDescent="0.2">
      <c r="A25" s="2">
        <v>9</v>
      </c>
      <c r="B25" s="35"/>
      <c r="C25" s="41"/>
      <c r="D25" s="62"/>
      <c r="E25" s="3" t="str">
        <f t="shared" si="2"/>
        <v/>
      </c>
      <c r="F25" s="53" t="str">
        <f t="shared" si="3"/>
        <v/>
      </c>
      <c r="G25" s="2"/>
      <c r="H25" s="2"/>
      <c r="I25" s="2"/>
      <c r="J25" s="2"/>
      <c r="K25" s="2"/>
    </row>
    <row r="26" spans="1:11" ht="18" customHeight="1" thickBot="1" x14ac:dyDescent="0.25">
      <c r="A26" s="2">
        <v>10</v>
      </c>
      <c r="B26" s="35"/>
      <c r="C26" s="41"/>
      <c r="D26" s="62"/>
      <c r="E26" s="34" t="str">
        <f t="shared" si="2"/>
        <v/>
      </c>
      <c r="F26" s="54" t="str">
        <f t="shared" si="3"/>
        <v/>
      </c>
      <c r="G26" s="2"/>
      <c r="H26" s="2"/>
      <c r="I26" s="2"/>
      <c r="J26" s="2"/>
      <c r="K26" s="2"/>
    </row>
    <row r="27" spans="1:11" ht="13.5" thickBot="1" x14ac:dyDescent="0.25">
      <c r="A27" s="2"/>
      <c r="B27" s="2"/>
      <c r="C27" s="2"/>
      <c r="D27" s="2"/>
      <c r="E27" s="33" t="s">
        <v>42</v>
      </c>
      <c r="F27" s="55" t="str">
        <f>IF(COUNT(F17:F26)&lt;&gt;0,SQRT(SUMSQ(F17:F26)),"")</f>
        <v/>
      </c>
      <c r="G27" s="2"/>
      <c r="H27" s="2"/>
      <c r="I27" s="2"/>
      <c r="J27" s="2"/>
      <c r="K27" s="2"/>
    </row>
    <row r="28" spans="1:1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">
      <c r="A29" s="2" t="s">
        <v>22</v>
      </c>
      <c r="B29" s="2" t="s">
        <v>115</v>
      </c>
      <c r="C29" s="2" t="s">
        <v>65</v>
      </c>
      <c r="D29" s="61" t="s">
        <v>126</v>
      </c>
      <c r="E29" s="2" t="s">
        <v>116</v>
      </c>
      <c r="F29" s="2" t="s">
        <v>9</v>
      </c>
      <c r="G29" s="2"/>
      <c r="H29" s="2"/>
      <c r="I29" s="2"/>
      <c r="J29" s="2"/>
      <c r="K29" s="2"/>
    </row>
    <row r="30" spans="1:11" ht="18" customHeight="1" x14ac:dyDescent="0.2">
      <c r="A30" s="2">
        <v>1</v>
      </c>
      <c r="B30" s="35"/>
      <c r="C30" s="41"/>
      <c r="D30" s="62"/>
      <c r="E30" s="3" t="str">
        <f>IF(AND(D30&lt;&gt;"",C30&lt;&gt;""),IF(D30="1 s",1,IF(D30="95%",1.96,IF(D30="2 s",2,IF(D30="99%",2.58,IF(D30="3 s",3,IF(D30="Rechteck",1.732,IF(D30="Dreieck",2.449,""))))))),"")</f>
        <v/>
      </c>
      <c r="F30" s="53" t="str">
        <f>IF(E30&lt;&gt;"",C30/E30,"")</f>
        <v/>
      </c>
      <c r="G30" s="2"/>
      <c r="H30" s="2"/>
      <c r="I30" s="2"/>
      <c r="J30" s="2"/>
      <c r="K30" s="2"/>
    </row>
    <row r="31" spans="1:11" ht="18" customHeight="1" x14ac:dyDescent="0.2">
      <c r="A31" s="2">
        <v>2</v>
      </c>
      <c r="B31" s="35"/>
      <c r="C31" s="41"/>
      <c r="D31" s="62"/>
      <c r="E31" s="3" t="str">
        <f t="shared" ref="E31:E39" si="4">IF(AND(D31&lt;&gt;"",C31&lt;&gt;""),IF(D31="1 s",1,IF(D31="95%",1.96,IF(D31="2 s",2,IF(D31="99%",2.58,IF(D31="3 s",3,IF(D31="Rechteck",1.732,IF(D31="Dreieck",2.449,""))))))),"")</f>
        <v/>
      </c>
      <c r="F31" s="53" t="str">
        <f t="shared" ref="F31:F39" si="5">IF(E31&lt;&gt;"",C31/E31,"")</f>
        <v/>
      </c>
      <c r="G31" s="2"/>
      <c r="H31" s="2"/>
      <c r="I31" s="2"/>
      <c r="J31" s="2"/>
      <c r="K31" s="2"/>
    </row>
    <row r="32" spans="1:11" ht="18" customHeight="1" x14ac:dyDescent="0.2">
      <c r="A32" s="2">
        <v>3</v>
      </c>
      <c r="B32" s="35"/>
      <c r="C32" s="41"/>
      <c r="D32" s="62"/>
      <c r="E32" s="3" t="str">
        <f t="shared" si="4"/>
        <v/>
      </c>
      <c r="F32" s="53" t="str">
        <f t="shared" si="5"/>
        <v/>
      </c>
      <c r="G32" s="2"/>
      <c r="H32" s="2"/>
      <c r="I32" s="2"/>
      <c r="J32" s="2"/>
      <c r="K32" s="2"/>
    </row>
    <row r="33" spans="1:11" ht="18" customHeight="1" x14ac:dyDescent="0.2">
      <c r="A33" s="2">
        <v>4</v>
      </c>
      <c r="B33" s="35"/>
      <c r="C33" s="41"/>
      <c r="D33" s="62"/>
      <c r="E33" s="3" t="str">
        <f t="shared" si="4"/>
        <v/>
      </c>
      <c r="F33" s="53" t="str">
        <f t="shared" si="5"/>
        <v/>
      </c>
      <c r="G33" s="2"/>
      <c r="H33" s="2"/>
      <c r="I33" s="2"/>
      <c r="J33" s="2"/>
      <c r="K33" s="2"/>
    </row>
    <row r="34" spans="1:11" ht="18" customHeight="1" x14ac:dyDescent="0.2">
      <c r="A34" s="2">
        <v>5</v>
      </c>
      <c r="B34" s="35"/>
      <c r="C34" s="41"/>
      <c r="D34" s="62"/>
      <c r="E34" s="3" t="str">
        <f t="shared" si="4"/>
        <v/>
      </c>
      <c r="F34" s="53" t="str">
        <f t="shared" si="5"/>
        <v/>
      </c>
      <c r="G34" s="2"/>
      <c r="H34" s="2"/>
      <c r="I34" s="2"/>
      <c r="J34" s="2"/>
      <c r="K34" s="2"/>
    </row>
    <row r="35" spans="1:11" ht="18" customHeight="1" x14ac:dyDescent="0.2">
      <c r="A35" s="2">
        <v>6</v>
      </c>
      <c r="B35" s="35"/>
      <c r="C35" s="41"/>
      <c r="D35" s="62"/>
      <c r="E35" s="3" t="str">
        <f t="shared" si="4"/>
        <v/>
      </c>
      <c r="F35" s="53" t="str">
        <f t="shared" si="5"/>
        <v/>
      </c>
      <c r="G35" s="2"/>
      <c r="H35" s="2"/>
      <c r="I35" s="2"/>
      <c r="J35" s="2"/>
      <c r="K35" s="2"/>
    </row>
    <row r="36" spans="1:11" ht="18" customHeight="1" x14ac:dyDescent="0.2">
      <c r="A36" s="2">
        <v>7</v>
      </c>
      <c r="B36" s="35"/>
      <c r="C36" s="41"/>
      <c r="D36" s="62"/>
      <c r="E36" s="3" t="str">
        <f t="shared" si="4"/>
        <v/>
      </c>
      <c r="F36" s="53" t="str">
        <f t="shared" si="5"/>
        <v/>
      </c>
      <c r="G36" s="2"/>
      <c r="H36" s="2"/>
      <c r="I36" s="2"/>
      <c r="J36" s="2"/>
      <c r="K36" s="2"/>
    </row>
    <row r="37" spans="1:11" ht="18" customHeight="1" x14ac:dyDescent="0.2">
      <c r="A37" s="2">
        <v>8</v>
      </c>
      <c r="B37" s="35"/>
      <c r="C37" s="41"/>
      <c r="D37" s="62"/>
      <c r="E37" s="3" t="str">
        <f t="shared" si="4"/>
        <v/>
      </c>
      <c r="F37" s="53" t="str">
        <f t="shared" si="5"/>
        <v/>
      </c>
      <c r="G37" s="2"/>
      <c r="H37" s="2"/>
      <c r="I37" s="2"/>
      <c r="J37" s="2"/>
      <c r="K37" s="2"/>
    </row>
    <row r="38" spans="1:11" ht="18" customHeight="1" x14ac:dyDescent="0.2">
      <c r="A38" s="2">
        <v>9</v>
      </c>
      <c r="B38" s="35"/>
      <c r="C38" s="41"/>
      <c r="D38" s="62"/>
      <c r="E38" s="3" t="str">
        <f t="shared" si="4"/>
        <v/>
      </c>
      <c r="F38" s="53" t="str">
        <f t="shared" si="5"/>
        <v/>
      </c>
      <c r="G38" s="2"/>
      <c r="H38" s="2"/>
      <c r="I38" s="2"/>
      <c r="J38" s="2"/>
      <c r="K38" s="2"/>
    </row>
    <row r="39" spans="1:11" ht="18" customHeight="1" thickBot="1" x14ac:dyDescent="0.25">
      <c r="A39" s="2">
        <v>10</v>
      </c>
      <c r="B39" s="35"/>
      <c r="C39" s="41"/>
      <c r="D39" s="62"/>
      <c r="E39" s="34" t="str">
        <f t="shared" si="4"/>
        <v/>
      </c>
      <c r="F39" s="54" t="str">
        <f t="shared" si="5"/>
        <v/>
      </c>
      <c r="G39" s="2"/>
      <c r="H39" s="2"/>
      <c r="I39" s="2"/>
      <c r="J39" s="2"/>
      <c r="K39" s="2"/>
    </row>
    <row r="40" spans="1:11" ht="13.5" thickBot="1" x14ac:dyDescent="0.25">
      <c r="A40" s="2"/>
      <c r="B40" s="2"/>
      <c r="C40" s="2"/>
      <c r="D40" s="2"/>
      <c r="E40" s="33" t="s">
        <v>42</v>
      </c>
      <c r="F40" s="55" t="str">
        <f>IF(COUNT(F30:F39)&lt;&gt;0,SQRT(SUMSQ(F30:F39)),"")</f>
        <v/>
      </c>
      <c r="G40" s="2"/>
      <c r="H40" s="2"/>
      <c r="I40" s="2"/>
      <c r="J40" s="2"/>
      <c r="K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sheetProtection sheet="1" objects="1" scenarios="1"/>
  <phoneticPr fontId="0" type="noConversion"/>
  <dataValidations count="1">
    <dataValidation type="list" allowBlank="1" showInputMessage="1" showErrorMessage="1" sqref="D4:D13 D17:D26 D30:D39">
      <formula1>"1 s,95%,2 s,99%,3 s,Rechteck,Dreieck"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&amp;L© 2010 ISWA Univ. Stuttgart, contact: Dr. Michael Koch, +49 711 685 65446, info@aqsbw.de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5164" r:id="rId4">
          <objectPr defaultSize="0" autoPict="0" r:id="rId5">
            <anchor moveWithCells="1">
              <from>
                <xdr:col>7</xdr:col>
                <xdr:colOff>342900</xdr:colOff>
                <xdr:row>10</xdr:row>
                <xdr:rowOff>209550</xdr:rowOff>
              </from>
              <to>
                <xdr:col>9</xdr:col>
                <xdr:colOff>114300</xdr:colOff>
                <xdr:row>12</xdr:row>
                <xdr:rowOff>28575</xdr:rowOff>
              </to>
            </anchor>
          </objectPr>
        </oleObject>
      </mc:Choice>
      <mc:Fallback>
        <oleObject progId="Equation.3" shapeId="516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7"/>
  <sheetViews>
    <sheetView workbookViewId="0">
      <selection activeCell="C13" sqref="C13"/>
    </sheetView>
  </sheetViews>
  <sheetFormatPr baseColWidth="10" defaultRowHeight="12.75" x14ac:dyDescent="0.2"/>
  <sheetData>
    <row r="1" spans="1:2" x14ac:dyDescent="0.2">
      <c r="A1">
        <v>2</v>
      </c>
      <c r="B1" t="s">
        <v>6</v>
      </c>
    </row>
    <row r="2" spans="1:2" x14ac:dyDescent="0.2">
      <c r="A2">
        <v>3</v>
      </c>
      <c r="B2" s="6" t="s">
        <v>2</v>
      </c>
    </row>
    <row r="3" spans="1:2" x14ac:dyDescent="0.2">
      <c r="A3">
        <v>4</v>
      </c>
      <c r="B3" t="s">
        <v>7</v>
      </c>
    </row>
    <row r="4" spans="1:2" x14ac:dyDescent="0.2">
      <c r="A4">
        <v>5</v>
      </c>
      <c r="B4" s="6" t="s">
        <v>3</v>
      </c>
    </row>
    <row r="5" spans="1:2" x14ac:dyDescent="0.2">
      <c r="B5" t="s">
        <v>8</v>
      </c>
    </row>
    <row r="6" spans="1:2" x14ac:dyDescent="0.2">
      <c r="B6" s="60" t="s">
        <v>124</v>
      </c>
    </row>
    <row r="7" spans="1:2" x14ac:dyDescent="0.2">
      <c r="B7" s="60" t="s">
        <v>125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Gesamt</vt:lpstr>
      <vt:lpstr>Reproduzierbarkeit</vt:lpstr>
      <vt:lpstr>Methoden- und Laborbias</vt:lpstr>
      <vt:lpstr>s aus Spannw</vt:lpstr>
      <vt:lpstr>m und s aus Daten</vt:lpstr>
      <vt:lpstr>Kombination</vt:lpstr>
      <vt:lpstr>a</vt:lpstr>
      <vt:lpstr>Kombination!Druckbereich</vt:lpstr>
      <vt:lpstr>'Methoden- und Laborbias'!Druckbereich</vt:lpstr>
      <vt:lpstr>Reproduzierbarkeit!Druckbereich</vt:lpstr>
      <vt:lpstr>'s aus Spannw'!Druckbereich</vt:lpstr>
    </vt:vector>
  </TitlesOfParts>
  <Company>ISWA Univ. Stuttgart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Gehrke</dc:creator>
  <cp:lastModifiedBy>Claudia Gehrke</cp:lastModifiedBy>
  <cp:lastPrinted>2015-07-29T09:47:26Z</cp:lastPrinted>
  <dcterms:created xsi:type="dcterms:W3CDTF">2004-07-20T14:54:45Z</dcterms:created>
  <dcterms:modified xsi:type="dcterms:W3CDTF">2018-03-20T11:12:01Z</dcterms:modified>
</cp:coreProperties>
</file>